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0FEE1FCC6BEF401A8613635AC02840D8" descr="企业微信截图_172221557225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476875" y="228600"/>
          <a:ext cx="2895600" cy="3133725"/>
        </a:xfrm>
        <a:prstGeom prst="rect">
          <a:avLst/>
        </a:prstGeom>
      </xdr:spPr>
    </xdr:pic>
  </etc:cellImage>
  <etc:cellImage>
    <xdr:pic>
      <xdr:nvPicPr>
        <xdr:cNvPr id="3" name="ID_5830AE6AD747487591DE14FF4A3BE884" descr="企业微信截图_17222157357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095750" y="3257550"/>
          <a:ext cx="2238375" cy="400050"/>
        </a:xfrm>
        <a:prstGeom prst="rect">
          <a:avLst/>
        </a:prstGeom>
      </xdr:spPr>
    </xdr:pic>
  </etc:cellImage>
  <etc:cellImage>
    <xdr:pic>
      <xdr:nvPicPr>
        <xdr:cNvPr id="10" name="ID_5590910ABA0C432B8B3F431D7A78BDCC" descr="企业微信截图_172221558990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229475" y="3324225"/>
          <a:ext cx="4524375" cy="323850"/>
        </a:xfrm>
        <a:prstGeom prst="rect">
          <a:avLst/>
        </a:prstGeom>
      </xdr:spPr>
    </xdr:pic>
  </etc:cellImage>
  <etc:cellImage>
    <xdr:pic>
      <xdr:nvPicPr>
        <xdr:cNvPr id="11" name="ID_F58D382ED18A4D9FAF02B56CBDFCB06F" descr="企业微信截图_1722215684343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877550" y="3381375"/>
          <a:ext cx="2914650" cy="340360"/>
        </a:xfrm>
        <a:prstGeom prst="rect">
          <a:avLst/>
        </a:prstGeom>
      </xdr:spPr>
    </xdr:pic>
  </etc:cellImage>
  <etc:cellImage>
    <xdr:pic>
      <xdr:nvPicPr>
        <xdr:cNvPr id="12" name="ID_2D6196B3422446A4BA1930FDB01F9F91" descr="企业微信截图_172221579553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3219450" y="3759835"/>
          <a:ext cx="2247900" cy="333375"/>
        </a:xfrm>
        <a:prstGeom prst="rect">
          <a:avLst/>
        </a:prstGeom>
      </xdr:spPr>
    </xdr:pic>
  </etc:cellImage>
  <etc:cellImage>
    <xdr:pic>
      <xdr:nvPicPr>
        <xdr:cNvPr id="13" name="ID_80CC4E593B5E4BD698AD167D117CEF65" descr="企业微信截图_17222157493011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067550" y="3752850"/>
          <a:ext cx="3505200" cy="328295"/>
        </a:xfrm>
        <a:prstGeom prst="rect">
          <a:avLst/>
        </a:prstGeom>
      </xdr:spPr>
    </xdr:pic>
  </etc:cellImage>
  <etc:cellImage>
    <xdr:pic>
      <xdr:nvPicPr>
        <xdr:cNvPr id="14" name="ID_F9A959B75A8D4CEE91D812B77B51759B" descr="企业微信截图_172221576866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306050" y="3790950"/>
          <a:ext cx="2800350" cy="318770"/>
        </a:xfrm>
        <a:prstGeom prst="rect">
          <a:avLst/>
        </a:prstGeom>
      </xdr:spPr>
    </xdr:pic>
  </etc:cellImage>
  <etc:cellImage>
    <xdr:pic>
      <xdr:nvPicPr>
        <xdr:cNvPr id="15" name="ID_C33CF5FFB8B545418077A871C98C2D61" descr="企业微信截图_1722215937144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3133725" y="4210050"/>
          <a:ext cx="2238375" cy="323850"/>
        </a:xfrm>
        <a:prstGeom prst="rect">
          <a:avLst/>
        </a:prstGeom>
      </xdr:spPr>
    </xdr:pic>
  </etc:cellImage>
  <etc:cellImage>
    <xdr:pic>
      <xdr:nvPicPr>
        <xdr:cNvPr id="16" name="ID_13FEFDD9D426413AB76898577C1E0D82" descr="企业微信截图_1722215863861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105650" y="4305300"/>
          <a:ext cx="4514850" cy="356870"/>
        </a:xfrm>
        <a:prstGeom prst="rect">
          <a:avLst/>
        </a:prstGeom>
      </xdr:spPr>
    </xdr:pic>
  </etc:cellImage>
  <etc:cellImage>
    <xdr:pic>
      <xdr:nvPicPr>
        <xdr:cNvPr id="17" name="ID_1DACB19FB44E49C1A41EB8CE42DEAEB6" descr="企业微信截图_1722215894701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391775" y="4286250"/>
          <a:ext cx="2809875" cy="337820"/>
        </a:xfrm>
        <a:prstGeom prst="rect">
          <a:avLst/>
        </a:prstGeom>
      </xdr:spPr>
    </xdr:pic>
  </etc:cellImage>
  <etc:cellImage>
    <xdr:pic>
      <xdr:nvPicPr>
        <xdr:cNvPr id="18" name="ID_E631AF9B3F9A4CCCB7258B13A1EF42F7" descr="企业微信截图_17222161022915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3409950" y="4876800"/>
          <a:ext cx="2219325" cy="342900"/>
        </a:xfrm>
        <a:prstGeom prst="rect">
          <a:avLst/>
        </a:prstGeom>
      </xdr:spPr>
    </xdr:pic>
  </etc:cellImage>
  <etc:cellImage>
    <xdr:pic>
      <xdr:nvPicPr>
        <xdr:cNvPr id="19" name="ID_4D246EAC328D447DA52B3AB5BCD1DC15" descr="企业微信截图_1722216036630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839075" y="4810125"/>
          <a:ext cx="4533900" cy="314325"/>
        </a:xfrm>
        <a:prstGeom prst="rect">
          <a:avLst/>
        </a:prstGeom>
      </xdr:spPr>
    </xdr:pic>
  </etc:cellImage>
  <etc:cellImage>
    <xdr:pic>
      <xdr:nvPicPr>
        <xdr:cNvPr id="20" name="ID_6C8B68305CC246AF899277E04E400D2F" descr="企业微信截图_17222160513706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868025" y="4848225"/>
          <a:ext cx="2762250" cy="266700"/>
        </a:xfrm>
        <a:prstGeom prst="rect">
          <a:avLst/>
        </a:prstGeom>
      </xdr:spPr>
    </xdr:pic>
  </etc:cellImage>
  <etc:cellImage>
    <xdr:pic>
      <xdr:nvPicPr>
        <xdr:cNvPr id="21" name="ID_6F3C2451AFD3404DB2A068547ED3E452" descr="企业微信截图_1722216656479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3324225" y="5334000"/>
          <a:ext cx="2247900" cy="314325"/>
        </a:xfrm>
        <a:prstGeom prst="rect">
          <a:avLst/>
        </a:prstGeom>
      </xdr:spPr>
    </xdr:pic>
  </etc:cellImage>
  <etc:cellImage>
    <xdr:pic>
      <xdr:nvPicPr>
        <xdr:cNvPr id="23" name="ID_CCB3B53079A548C79871B9552F6FCAB5" descr="企业微信截图_1722216782749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420350" y="5553075"/>
          <a:ext cx="2762250" cy="295275"/>
        </a:xfrm>
        <a:prstGeom prst="rect">
          <a:avLst/>
        </a:prstGeom>
      </xdr:spPr>
    </xdr:pic>
  </etc:cellImage>
  <etc:cellImage>
    <xdr:pic>
      <xdr:nvPicPr>
        <xdr:cNvPr id="24" name="ID_842ADD1DA19C437C90DB1EB98F54A3FE" descr="企业微信截图_17222168279700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3324225" y="5924550"/>
          <a:ext cx="2266950" cy="352425"/>
        </a:xfrm>
        <a:prstGeom prst="rect">
          <a:avLst/>
        </a:prstGeom>
      </xdr:spPr>
    </xdr:pic>
  </etc:cellImage>
  <etc:cellImage>
    <xdr:pic>
      <xdr:nvPicPr>
        <xdr:cNvPr id="25" name="ID_43A83149261C4F9DBB09233032FF395D" descr="企业微信截图_17222166025089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7562850" y="5314950"/>
          <a:ext cx="4514850" cy="304800"/>
        </a:xfrm>
        <a:prstGeom prst="rect">
          <a:avLst/>
        </a:prstGeom>
      </xdr:spPr>
    </xdr:pic>
  </etc:cellImage>
  <etc:cellImage>
    <xdr:pic>
      <xdr:nvPicPr>
        <xdr:cNvPr id="26" name="ID_3F62D43D069B462D8D297C719B924D42" descr="企业微信截图_1722216763166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7524750" y="5867400"/>
          <a:ext cx="4533900" cy="304800"/>
        </a:xfrm>
        <a:prstGeom prst="rect">
          <a:avLst/>
        </a:prstGeom>
      </xdr:spPr>
    </xdr:pic>
  </etc:cellImage>
  <etc:cellImage>
    <xdr:pic>
      <xdr:nvPicPr>
        <xdr:cNvPr id="27" name="ID_17009212D2ED4823ACE00BA7D596DB69" descr="企业微信截图_1722216782749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877550" y="5781675"/>
          <a:ext cx="2762250" cy="295275"/>
        </a:xfrm>
        <a:prstGeom prst="rect">
          <a:avLst/>
        </a:prstGeom>
      </xdr:spPr>
    </xdr:pic>
  </etc:cellImage>
  <etc:cellImage>
    <xdr:pic>
      <xdr:nvPicPr>
        <xdr:cNvPr id="28" name="ID_386DA71E802A47E7A0467E8B2BF2079E" descr="企业微信截图_1722216905183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3276600" y="6276975"/>
          <a:ext cx="2257425" cy="342900"/>
        </a:xfrm>
        <a:prstGeom prst="rect">
          <a:avLst/>
        </a:prstGeom>
      </xdr:spPr>
    </xdr:pic>
  </etc:cellImage>
  <etc:cellImage>
    <xdr:pic>
      <xdr:nvPicPr>
        <xdr:cNvPr id="29" name="ID_5F03D707B59145CCAFA3FD2C5A4B8112" descr="企业微信截图_17222168672283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7515225" y="6391275"/>
          <a:ext cx="4591050" cy="323850"/>
        </a:xfrm>
        <a:prstGeom prst="rect">
          <a:avLst/>
        </a:prstGeom>
      </xdr:spPr>
    </xdr:pic>
  </etc:cellImage>
  <etc:cellImage>
    <xdr:pic>
      <xdr:nvPicPr>
        <xdr:cNvPr id="30" name="ID_FF578722294646A2BDC7D30E94712CAF" descr="企业微信截图_1722216889865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0467975" y="6610350"/>
          <a:ext cx="2752725" cy="247650"/>
        </a:xfrm>
        <a:prstGeom prst="rect">
          <a:avLst/>
        </a:prstGeom>
      </xdr:spPr>
    </xdr:pic>
  </etc:cellImage>
  <etc:cellImage>
    <xdr:pic>
      <xdr:nvPicPr>
        <xdr:cNvPr id="31" name="ID_EB13305AF72F47D9854C1D6AEB8A2470" descr="企业微信截图_17222169379380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7581900" y="6943725"/>
          <a:ext cx="4495800" cy="266700"/>
        </a:xfrm>
        <a:prstGeom prst="rect">
          <a:avLst/>
        </a:prstGeom>
      </xdr:spPr>
    </xdr:pic>
  </etc:cellImage>
  <etc:cellImage>
    <xdr:pic>
      <xdr:nvPicPr>
        <xdr:cNvPr id="32" name="ID_72C518B2D77F48939CC93A63495AA96F" descr="企业微信截图_17222169503499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1296650" y="6962775"/>
          <a:ext cx="2809875" cy="247650"/>
        </a:xfrm>
        <a:prstGeom prst="rect">
          <a:avLst/>
        </a:prstGeom>
      </xdr:spPr>
    </xdr:pic>
  </etc:cellImage>
  <etc:cellImage>
    <xdr:pic>
      <xdr:nvPicPr>
        <xdr:cNvPr id="33" name="ID_F386B11DBB94476CB2C43DC53BDC028A" descr="企业微信截图_1722217048572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3219450" y="7458075"/>
          <a:ext cx="2238375" cy="390525"/>
        </a:xfrm>
        <a:prstGeom prst="rect">
          <a:avLst/>
        </a:prstGeom>
      </xdr:spPr>
    </xdr:pic>
  </etc:cellImage>
  <etc:cellImage>
    <xdr:pic>
      <xdr:nvPicPr>
        <xdr:cNvPr id="34" name="ID_D05CC5CF7ACF408FB3FF84BCAD27332E" descr="企业微信截图_17222170074976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7524750" y="7343775"/>
          <a:ext cx="4495800" cy="333375"/>
        </a:xfrm>
        <a:prstGeom prst="rect">
          <a:avLst/>
        </a:prstGeom>
      </xdr:spPr>
    </xdr:pic>
  </etc:cellImage>
  <etc:cellImage>
    <xdr:pic>
      <xdr:nvPicPr>
        <xdr:cNvPr id="35" name="ID_CB47DB8E1D224ECBB8AB3C3C238650F2" descr="企业微信截图_17222170259411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0763250" y="7467600"/>
          <a:ext cx="2790825" cy="285750"/>
        </a:xfrm>
        <a:prstGeom prst="rect">
          <a:avLst/>
        </a:prstGeom>
      </xdr:spPr>
    </xdr:pic>
  </etc:cellImage>
  <etc:cellImage>
    <xdr:pic>
      <xdr:nvPicPr>
        <xdr:cNvPr id="36" name="ID_FDEEA31D19D94C61BE5B8F53E9E84368" descr="企业微信截图_17222171891069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3657600" y="7839075"/>
          <a:ext cx="2219325" cy="342900"/>
        </a:xfrm>
        <a:prstGeom prst="rect">
          <a:avLst/>
        </a:prstGeom>
      </xdr:spPr>
    </xdr:pic>
  </etc:cellImage>
  <etc:cellImage>
    <xdr:pic>
      <xdr:nvPicPr>
        <xdr:cNvPr id="37" name="ID_0498863DF5BA419AB449BF0F306E0FEB" descr="企业微信截图_17222171564837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7534275" y="7924800"/>
          <a:ext cx="4514850" cy="295275"/>
        </a:xfrm>
        <a:prstGeom prst="rect">
          <a:avLst/>
        </a:prstGeom>
      </xdr:spPr>
    </xdr:pic>
  </etc:cellImage>
  <etc:cellImage>
    <xdr:pic>
      <xdr:nvPicPr>
        <xdr:cNvPr id="38" name="ID_BE5B1E30F6A7494B9CA0B49352052293" descr="企业微信截图_17222171654712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0829925" y="7896225"/>
          <a:ext cx="2752725" cy="266700"/>
        </a:xfrm>
        <a:prstGeom prst="rect">
          <a:avLst/>
        </a:prstGeom>
      </xdr:spPr>
    </xdr:pic>
  </etc:cellImage>
  <etc:cellImage>
    <xdr:pic>
      <xdr:nvPicPr>
        <xdr:cNvPr id="39" name="ID_65E42A1FEB614729B018B1AADC898C28" descr="企业微信截图_17222174631333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3429000" y="8401050"/>
          <a:ext cx="2219325" cy="323850"/>
        </a:xfrm>
        <a:prstGeom prst="rect">
          <a:avLst/>
        </a:prstGeom>
      </xdr:spPr>
    </xdr:pic>
  </etc:cellImage>
  <etc:cellImage>
    <xdr:pic>
      <xdr:nvPicPr>
        <xdr:cNvPr id="41" name="ID_3FFC7A31CD2245818B6B9474D61C94E9" descr="企业微信截图_1722219071191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0906125" y="8353425"/>
          <a:ext cx="2762250" cy="247650"/>
        </a:xfrm>
        <a:prstGeom prst="rect">
          <a:avLst/>
        </a:prstGeom>
      </xdr:spPr>
    </xdr:pic>
  </etc:cellImage>
  <etc:cellImage>
    <xdr:pic>
      <xdr:nvPicPr>
        <xdr:cNvPr id="42" name="ID_3E2DF490DE9B4CCC898992EFD2D33424" descr="企业微信截图_17222190862018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3524250" y="8905875"/>
          <a:ext cx="2305050" cy="409575"/>
        </a:xfrm>
        <a:prstGeom prst="rect">
          <a:avLst/>
        </a:prstGeom>
      </xdr:spPr>
    </xdr:pic>
  </etc:cellImage>
  <etc:cellImage>
    <xdr:pic>
      <xdr:nvPicPr>
        <xdr:cNvPr id="43" name="ID_6946F91E1A9B4A819CBEABBAF699C750" descr="企业微信截图_17222174247754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7648575" y="8448675"/>
          <a:ext cx="4591050" cy="295275"/>
        </a:xfrm>
        <a:prstGeom prst="rect">
          <a:avLst/>
        </a:prstGeom>
      </xdr:spPr>
    </xdr:pic>
  </etc:cellImage>
  <etc:cellImage>
    <xdr:pic>
      <xdr:nvPicPr>
        <xdr:cNvPr id="44" name="ID_AE6EEFBF558F48A5B99F4AE74CE2C4F2" descr="企业微信截图_17222190597926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7915275" y="8915400"/>
          <a:ext cx="4572000" cy="276225"/>
        </a:xfrm>
        <a:prstGeom prst="rect">
          <a:avLst/>
        </a:prstGeom>
      </xdr:spPr>
    </xdr:pic>
  </etc:cellImage>
  <etc:cellImage>
    <xdr:pic>
      <xdr:nvPicPr>
        <xdr:cNvPr id="45" name="ID_6AD17ACBF67E476287F0FC849EA1F141" descr="企业微信截图_1722219071191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0677525" y="8896350"/>
          <a:ext cx="2762250" cy="247650"/>
        </a:xfrm>
        <a:prstGeom prst="rect">
          <a:avLst/>
        </a:prstGeom>
      </xdr:spPr>
    </xdr:pic>
  </etc:cellImage>
  <etc:cellImage>
    <xdr:pic>
      <xdr:nvPicPr>
        <xdr:cNvPr id="46" name="ID_E79E1417FC6B4E7DA54969CFC0776FB0" descr="企业微信截图_17222191911176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3533775" y="9448800"/>
          <a:ext cx="2238375" cy="333375"/>
        </a:xfrm>
        <a:prstGeom prst="rect">
          <a:avLst/>
        </a:prstGeom>
      </xdr:spPr>
    </xdr:pic>
  </etc:cellImage>
  <etc:cellImage>
    <xdr:pic>
      <xdr:nvPicPr>
        <xdr:cNvPr id="47" name="ID_E102E22EB1004C1586297BA9042A446D" descr="企业微信截图_17222191582671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7534275" y="9372600"/>
          <a:ext cx="4533900" cy="314325"/>
        </a:xfrm>
        <a:prstGeom prst="rect">
          <a:avLst/>
        </a:prstGeom>
      </xdr:spPr>
    </xdr:pic>
  </etc:cellImage>
  <etc:cellImage>
    <xdr:pic>
      <xdr:nvPicPr>
        <xdr:cNvPr id="48" name="ID_FE16E8A5ADBB47E8952A5AEC720A6E73" descr="企业微信截图_1722219173351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0439400" y="9353550"/>
          <a:ext cx="2781300" cy="285750"/>
        </a:xfrm>
        <a:prstGeom prst="rect">
          <a:avLst/>
        </a:prstGeom>
      </xdr:spPr>
    </xdr:pic>
  </etc:cellImage>
  <etc:cellImage>
    <xdr:pic>
      <xdr:nvPicPr>
        <xdr:cNvPr id="49" name="ID_DBC641B0E4AD45EDA7D0CDE201EBE86A" descr="企业微信截图_172221929872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3600450" y="9982200"/>
          <a:ext cx="2447925" cy="390525"/>
        </a:xfrm>
        <a:prstGeom prst="rect">
          <a:avLst/>
        </a:prstGeom>
      </xdr:spPr>
    </xdr:pic>
  </etc:cellImage>
  <etc:cellImage>
    <xdr:pic>
      <xdr:nvPicPr>
        <xdr:cNvPr id="50" name="ID_C3F74E7F40904AD6BD2D6EBE0C3D8735" descr="企业微信截图_17222192601617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7572375" y="10001250"/>
          <a:ext cx="3438525" cy="276225"/>
        </a:xfrm>
        <a:prstGeom prst="rect">
          <a:avLst/>
        </a:prstGeom>
      </xdr:spPr>
    </xdr:pic>
  </etc:cellImage>
  <etc:cellImage>
    <xdr:pic>
      <xdr:nvPicPr>
        <xdr:cNvPr id="51" name="ID_42F3321BC0B74E7E844AEF224FAC8041" descr="企业微信截图_172221927951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0791825" y="9972675"/>
          <a:ext cx="2819400" cy="295275"/>
        </a:xfrm>
        <a:prstGeom prst="rect">
          <a:avLst/>
        </a:prstGeom>
      </xdr:spPr>
    </xdr:pic>
  </etc:cellImage>
  <etc:cellImage>
    <xdr:pic>
      <xdr:nvPicPr>
        <xdr:cNvPr id="52" name="ID_1A810AEE115644A7A4E94D0E6F32DEFC" descr="企业微信截图_17222193964445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3810000" y="10467975"/>
          <a:ext cx="2266950" cy="333375"/>
        </a:xfrm>
        <a:prstGeom prst="rect">
          <a:avLst/>
        </a:prstGeom>
      </xdr:spPr>
    </xdr:pic>
  </etc:cellImage>
  <etc:cellImage>
    <xdr:pic>
      <xdr:nvPicPr>
        <xdr:cNvPr id="53" name="ID_0E03C3A2AF1A457C9D0C9AE0AE1D7BE6" descr="企业微信截图_17222193605577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7477125" y="10553700"/>
          <a:ext cx="4524375" cy="314325"/>
        </a:xfrm>
        <a:prstGeom prst="rect">
          <a:avLst/>
        </a:prstGeom>
      </xdr:spPr>
    </xdr:pic>
  </etc:cellImage>
  <etc:cellImage>
    <xdr:pic>
      <xdr:nvPicPr>
        <xdr:cNvPr id="54" name="ID_5F0394D50BAD4F5B90622579906BF023" descr="企业微信截图_17222193872638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0753725" y="10429875"/>
          <a:ext cx="2886075" cy="295275"/>
        </a:xfrm>
        <a:prstGeom prst="rect">
          <a:avLst/>
        </a:prstGeom>
      </xdr:spPr>
    </xdr:pic>
  </etc:cellImage>
  <etc:cellImage>
    <xdr:pic>
      <xdr:nvPicPr>
        <xdr:cNvPr id="55" name="ID_C1D49D515F514322B005AC08FD218EA8" descr="企业微信截图_17222195165800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4705350" y="11029950"/>
          <a:ext cx="2314575" cy="381000"/>
        </a:xfrm>
        <a:prstGeom prst="rect">
          <a:avLst/>
        </a:prstGeom>
      </xdr:spPr>
    </xdr:pic>
  </etc:cellImage>
  <etc:cellImage>
    <xdr:pic>
      <xdr:nvPicPr>
        <xdr:cNvPr id="56" name="ID_1DE3EDA096B9498A9D6571883EF49CD5" descr="企业微信截图_17222194928276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7705725" y="10934700"/>
          <a:ext cx="4495800" cy="333375"/>
        </a:xfrm>
        <a:prstGeom prst="rect">
          <a:avLst/>
        </a:prstGeom>
      </xdr:spPr>
    </xdr:pic>
  </etc:cellImage>
  <etc:cellImage>
    <xdr:pic>
      <xdr:nvPicPr>
        <xdr:cNvPr id="57" name="ID_C5D8827E8CED4899956DB1E9D1444D48" descr="企业微信截图_17222195058381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11039475" y="10972800"/>
          <a:ext cx="2867025" cy="285750"/>
        </a:xfrm>
        <a:prstGeom prst="rect">
          <a:avLst/>
        </a:prstGeom>
      </xdr:spPr>
    </xdr:pic>
  </etc:cellImage>
  <etc:cellImage>
    <xdr:pic>
      <xdr:nvPicPr>
        <xdr:cNvPr id="58" name="ID_9DD507C3B6394730B4B8ECD41F5746A7" descr="企业微信截图_17222195932337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3857625" y="11544300"/>
          <a:ext cx="2219325" cy="352425"/>
        </a:xfrm>
        <a:prstGeom prst="rect">
          <a:avLst/>
        </a:prstGeom>
      </xdr:spPr>
    </xdr:pic>
  </etc:cellImage>
  <etc:cellImage>
    <xdr:pic>
      <xdr:nvPicPr>
        <xdr:cNvPr id="59" name="ID_D7CE68FB807949699099DDEB3C135F24" descr="企业微信截图_17222195471521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7591425" y="11458575"/>
          <a:ext cx="4505325" cy="381000"/>
        </a:xfrm>
        <a:prstGeom prst="rect">
          <a:avLst/>
        </a:prstGeom>
      </xdr:spPr>
    </xdr:pic>
  </etc:cellImage>
  <etc:cellImage>
    <xdr:pic>
      <xdr:nvPicPr>
        <xdr:cNvPr id="60" name="ID_EBCF8C42A6BC496683D3E2A79AE057F1" descr="企业微信截图_17222195718675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0734675" y="11515725"/>
          <a:ext cx="2828925" cy="276225"/>
        </a:xfrm>
        <a:prstGeom prst="rect">
          <a:avLst/>
        </a:prstGeom>
      </xdr:spPr>
    </xdr:pic>
  </etc:cellImage>
  <etc:cellImage>
    <xdr:pic>
      <xdr:nvPicPr>
        <xdr:cNvPr id="61" name="ID_1300CC9A633A471B8CDC46DD9DAA6EEF" descr="企业微信截图_17222196957789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3543300" y="12030075"/>
          <a:ext cx="2305050" cy="323850"/>
        </a:xfrm>
        <a:prstGeom prst="rect">
          <a:avLst/>
        </a:prstGeom>
      </xdr:spPr>
    </xdr:pic>
  </etc:cellImage>
  <etc:cellImage>
    <xdr:pic>
      <xdr:nvPicPr>
        <xdr:cNvPr id="62" name="ID_B78AC9E4187D4203BA8EC0217F337429" descr="企业微信截图_17222196399221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7724775" y="12030075"/>
          <a:ext cx="4581525" cy="304800"/>
        </a:xfrm>
        <a:prstGeom prst="rect">
          <a:avLst/>
        </a:prstGeom>
      </xdr:spPr>
    </xdr:pic>
  </etc:cellImage>
  <etc:cellImage>
    <xdr:pic>
      <xdr:nvPicPr>
        <xdr:cNvPr id="63" name="ID_D32A75A14F3A46C098A47BD9A64EE2A4" descr="企业微信截图_17222196487431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11029950" y="12068175"/>
          <a:ext cx="2828925" cy="266700"/>
        </a:xfrm>
        <a:prstGeom prst="rect">
          <a:avLst/>
        </a:prstGeom>
      </xdr:spPr>
    </xdr:pic>
  </etc:cellImage>
  <etc:cellImage>
    <xdr:pic>
      <xdr:nvPicPr>
        <xdr:cNvPr id="64" name="ID_A9BE2275784647C2B24FCC8538B53BF7" descr="企业微信截图_1722219793903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3295650" y="12563475"/>
          <a:ext cx="2219325" cy="333375"/>
        </a:xfrm>
        <a:prstGeom prst="rect">
          <a:avLst/>
        </a:prstGeom>
      </xdr:spPr>
    </xdr:pic>
  </etc:cellImage>
  <etc:cellImage>
    <xdr:pic>
      <xdr:nvPicPr>
        <xdr:cNvPr id="65" name="ID_6E83D49D470844B984FAEEC73A9AA110" descr="企业微信截图_17222197574760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7515225" y="12611100"/>
          <a:ext cx="4581525" cy="304800"/>
        </a:xfrm>
        <a:prstGeom prst="rect">
          <a:avLst/>
        </a:prstGeom>
      </xdr:spPr>
    </xdr:pic>
  </etc:cellImage>
  <etc:cellImage>
    <xdr:pic>
      <xdr:nvPicPr>
        <xdr:cNvPr id="66" name="ID_179452435F344329A898877A647E926C" descr="企业微信截图_17222197773601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10391775" y="12534900"/>
          <a:ext cx="2752725" cy="276225"/>
        </a:xfrm>
        <a:prstGeom prst="rect">
          <a:avLst/>
        </a:prstGeom>
      </xdr:spPr>
    </xdr:pic>
  </etc:cellImage>
  <etc:cellImage>
    <xdr:pic>
      <xdr:nvPicPr>
        <xdr:cNvPr id="67" name="ID_0645A298E3F74BEC8C283A03774208EF" descr="企业微信截图_1722219866275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3429000" y="13011150"/>
          <a:ext cx="2257425" cy="333375"/>
        </a:xfrm>
        <a:prstGeom prst="rect">
          <a:avLst/>
        </a:prstGeom>
      </xdr:spPr>
    </xdr:pic>
  </etc:cellImage>
  <etc:cellImage>
    <xdr:pic>
      <xdr:nvPicPr>
        <xdr:cNvPr id="68" name="ID_15B2CABB32B14270970FE3C32705C7EA" descr="企业微信截图_17222198351725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7543800" y="12973050"/>
          <a:ext cx="4343400" cy="295275"/>
        </a:xfrm>
        <a:prstGeom prst="rect">
          <a:avLst/>
        </a:prstGeom>
      </xdr:spPr>
    </xdr:pic>
  </etc:cellImage>
  <etc:cellImage>
    <xdr:pic>
      <xdr:nvPicPr>
        <xdr:cNvPr id="69" name="ID_CE601A1292DB4CDF9A554C985ADB0465" descr="企业微信截图_17222198559790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10763250" y="13125450"/>
          <a:ext cx="2752725" cy="276225"/>
        </a:xfrm>
        <a:prstGeom prst="rect">
          <a:avLst/>
        </a:prstGeom>
      </xdr:spPr>
    </xdr:pic>
  </etc:cellImage>
  <etc:cellImage>
    <xdr:pic>
      <xdr:nvPicPr>
        <xdr:cNvPr id="70" name="ID_9D073C7B111F446AAB9EBBA5278459EF" descr="企业微信截图_1722219987196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3562350" y="13601700"/>
          <a:ext cx="2257425" cy="361950"/>
        </a:xfrm>
        <a:prstGeom prst="rect">
          <a:avLst/>
        </a:prstGeom>
      </xdr:spPr>
    </xdr:pic>
  </etc:cellImage>
  <etc:cellImage>
    <xdr:pic>
      <xdr:nvPicPr>
        <xdr:cNvPr id="71" name="ID_9C287A27E7EF46E4BFE912C4A5D18A3A" descr="企业微信截图_17222199467275"/>
        <xdr:cNvPicPr>
          <a:picLocks noChangeAspect="1"/>
        </xdr:cNvPicPr>
      </xdr:nvPicPr>
      <xdr:blipFill>
        <a:blip r:embed="rId60"/>
        <a:stretch>
          <a:fillRect/>
        </a:stretch>
      </xdr:blipFill>
      <xdr:spPr>
        <a:xfrm>
          <a:off x="7458075" y="13535025"/>
          <a:ext cx="4562475" cy="285750"/>
        </a:xfrm>
        <a:prstGeom prst="rect">
          <a:avLst/>
        </a:prstGeom>
      </xdr:spPr>
    </xdr:pic>
  </etc:cellImage>
  <etc:cellImage>
    <xdr:pic>
      <xdr:nvPicPr>
        <xdr:cNvPr id="72" name="ID_28C2AF2A075B4C1C96C2104ECA266CD2" descr="企业微信截图_17222199592729"/>
        <xdr:cNvPicPr>
          <a:picLocks noChangeAspect="1"/>
        </xdr:cNvPicPr>
      </xdr:nvPicPr>
      <xdr:blipFill>
        <a:blip r:embed="rId61"/>
        <a:stretch>
          <a:fillRect/>
        </a:stretch>
      </xdr:blipFill>
      <xdr:spPr>
        <a:xfrm>
          <a:off x="10782300" y="13639800"/>
          <a:ext cx="2819400" cy="276225"/>
        </a:xfrm>
        <a:prstGeom prst="rect">
          <a:avLst/>
        </a:prstGeom>
      </xdr:spPr>
    </xdr:pic>
  </etc:cellImage>
  <etc:cellImage>
    <xdr:pic>
      <xdr:nvPicPr>
        <xdr:cNvPr id="73" name="ID_368EB59362704CFFBC82784AF74C92D6" descr="企业微信截图_17222200974560"/>
        <xdr:cNvPicPr>
          <a:picLocks noChangeAspect="1"/>
        </xdr:cNvPicPr>
      </xdr:nvPicPr>
      <xdr:blipFill>
        <a:blip r:embed="rId62"/>
        <a:stretch>
          <a:fillRect/>
        </a:stretch>
      </xdr:blipFill>
      <xdr:spPr>
        <a:xfrm>
          <a:off x="3267075" y="14058900"/>
          <a:ext cx="2238375" cy="352425"/>
        </a:xfrm>
        <a:prstGeom prst="rect">
          <a:avLst/>
        </a:prstGeom>
      </xdr:spPr>
    </xdr:pic>
  </etc:cellImage>
  <etc:cellImage>
    <xdr:pic>
      <xdr:nvPicPr>
        <xdr:cNvPr id="74" name="ID_314BE04AFAD5488B9E42A2E2D2254554" descr="企业微信截图_1722220075241"/>
        <xdr:cNvPicPr>
          <a:picLocks noChangeAspect="1"/>
        </xdr:cNvPicPr>
      </xdr:nvPicPr>
      <xdr:blipFill>
        <a:blip r:embed="rId63"/>
        <a:stretch>
          <a:fillRect/>
        </a:stretch>
      </xdr:blipFill>
      <xdr:spPr>
        <a:xfrm>
          <a:off x="7705725" y="14068425"/>
          <a:ext cx="4533900" cy="257175"/>
        </a:xfrm>
        <a:prstGeom prst="rect">
          <a:avLst/>
        </a:prstGeom>
      </xdr:spPr>
    </xdr:pic>
  </etc:cellImage>
  <etc:cellImage>
    <xdr:pic>
      <xdr:nvPicPr>
        <xdr:cNvPr id="75" name="ID_D9AA17566D0F451899537D9138471738" descr="企业微信截图_17222200846053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10963275" y="14116050"/>
          <a:ext cx="2809875" cy="285750"/>
        </a:xfrm>
        <a:prstGeom prst="rect">
          <a:avLst/>
        </a:prstGeom>
      </xdr:spPr>
    </xdr:pic>
  </etc:cellImage>
  <etc:cellImage>
    <xdr:pic>
      <xdr:nvPicPr>
        <xdr:cNvPr id="76" name="ID_E149318382964C2BBF17C48090D6EE95" descr="企业微信截图_17222201976599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3409950" y="14620875"/>
          <a:ext cx="2266950" cy="342900"/>
        </a:xfrm>
        <a:prstGeom prst="rect">
          <a:avLst/>
        </a:prstGeom>
      </xdr:spPr>
    </xdr:pic>
  </etc:cellImage>
  <etc:cellImage>
    <xdr:pic>
      <xdr:nvPicPr>
        <xdr:cNvPr id="77" name="ID_0F5F39013E3D49D78210C46EB09047F8" descr="企业微信截图_17222201723472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7648575" y="14592300"/>
          <a:ext cx="4581525" cy="333375"/>
        </a:xfrm>
        <a:prstGeom prst="rect">
          <a:avLst/>
        </a:prstGeom>
      </xdr:spPr>
    </xdr:pic>
  </etc:cellImage>
  <etc:cellImage>
    <xdr:pic>
      <xdr:nvPicPr>
        <xdr:cNvPr id="78" name="ID_497AEC892D65410FB3F361FEE7B5B5D9" descr="企业微信截图_17222201893894"/>
        <xdr:cNvPicPr>
          <a:picLocks noChangeAspect="1"/>
        </xdr:cNvPicPr>
      </xdr:nvPicPr>
      <xdr:blipFill>
        <a:blip r:embed="rId67"/>
        <a:stretch>
          <a:fillRect/>
        </a:stretch>
      </xdr:blipFill>
      <xdr:spPr>
        <a:xfrm>
          <a:off x="10848975" y="14525625"/>
          <a:ext cx="2781300" cy="285750"/>
        </a:xfrm>
        <a:prstGeom prst="rect">
          <a:avLst/>
        </a:prstGeom>
      </xdr:spPr>
    </xdr:pic>
  </etc:cellImage>
  <etc:cellImage>
    <xdr:pic>
      <xdr:nvPicPr>
        <xdr:cNvPr id="79" name="ID_C44B06477A894CC4A1CC070238DD978A" descr="企业微信截图_17222202282409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7896225" y="15116175"/>
          <a:ext cx="3857625" cy="314325"/>
        </a:xfrm>
        <a:prstGeom prst="rect">
          <a:avLst/>
        </a:prstGeom>
      </xdr:spPr>
    </xdr:pic>
  </etc:cellImage>
  <etc:cellImage>
    <xdr:pic>
      <xdr:nvPicPr>
        <xdr:cNvPr id="80" name="ID_9A3D5BB8E1F44BE191D8E30C2C48C89D" descr="企业微信截图_17222202393355"/>
        <xdr:cNvPicPr>
          <a:picLocks noChangeAspect="1"/>
        </xdr:cNvPicPr>
      </xdr:nvPicPr>
      <xdr:blipFill>
        <a:blip r:embed="rId69"/>
        <a:stretch>
          <a:fillRect/>
        </a:stretch>
      </xdr:blipFill>
      <xdr:spPr>
        <a:xfrm>
          <a:off x="11220450" y="15087600"/>
          <a:ext cx="2819400" cy="295275"/>
        </a:xfrm>
        <a:prstGeom prst="rect">
          <a:avLst/>
        </a:prstGeom>
      </xdr:spPr>
    </xdr:pic>
  </etc:cellImage>
  <etc:cellImage>
    <xdr:pic>
      <xdr:nvPicPr>
        <xdr:cNvPr id="81" name="ID_D7F98EA9FCFB49FCB41F831294427068" descr="企业微信截图_17222204061673"/>
        <xdr:cNvPicPr>
          <a:picLocks noChangeAspect="1"/>
        </xdr:cNvPicPr>
      </xdr:nvPicPr>
      <xdr:blipFill>
        <a:blip r:embed="rId70"/>
        <a:stretch>
          <a:fillRect/>
        </a:stretch>
      </xdr:blipFill>
      <xdr:spPr>
        <a:xfrm>
          <a:off x="3638550" y="15611475"/>
          <a:ext cx="2266950" cy="314325"/>
        </a:xfrm>
        <a:prstGeom prst="rect">
          <a:avLst/>
        </a:prstGeom>
      </xdr:spPr>
    </xdr:pic>
  </etc:cellImage>
  <etc:cellImage>
    <xdr:pic>
      <xdr:nvPicPr>
        <xdr:cNvPr id="82" name="ID_0655AE8D53564F3D9DFD89463DD35DEA" descr="企业微信截图_17222203796786"/>
        <xdr:cNvPicPr>
          <a:picLocks noChangeAspect="1"/>
        </xdr:cNvPicPr>
      </xdr:nvPicPr>
      <xdr:blipFill>
        <a:blip r:embed="rId71"/>
        <a:stretch>
          <a:fillRect/>
        </a:stretch>
      </xdr:blipFill>
      <xdr:spPr>
        <a:xfrm>
          <a:off x="7458075" y="15611475"/>
          <a:ext cx="4552950" cy="381000"/>
        </a:xfrm>
        <a:prstGeom prst="rect">
          <a:avLst/>
        </a:prstGeom>
      </xdr:spPr>
    </xdr:pic>
  </etc:cellImage>
  <etc:cellImage>
    <xdr:pic>
      <xdr:nvPicPr>
        <xdr:cNvPr id="83" name="ID_87C19178D5F543A59AC24C7C3851B2DE" descr="企业微信截图_17222203978875"/>
        <xdr:cNvPicPr>
          <a:picLocks noChangeAspect="1"/>
        </xdr:cNvPicPr>
      </xdr:nvPicPr>
      <xdr:blipFill>
        <a:blip r:embed="rId72"/>
        <a:stretch>
          <a:fillRect/>
        </a:stretch>
      </xdr:blipFill>
      <xdr:spPr>
        <a:xfrm>
          <a:off x="10925175" y="15582900"/>
          <a:ext cx="2771775" cy="247650"/>
        </a:xfrm>
        <a:prstGeom prst="rect">
          <a:avLst/>
        </a:prstGeom>
      </xdr:spPr>
    </xdr:pic>
  </etc:cellImage>
  <etc:cellImage>
    <xdr:pic>
      <xdr:nvPicPr>
        <xdr:cNvPr id="84" name="ID_E0456EBA4FA54DF99D2074B688F758FA" descr="企业微信截图_17222204653490"/>
        <xdr:cNvPicPr>
          <a:picLocks noChangeAspect="1"/>
        </xdr:cNvPicPr>
      </xdr:nvPicPr>
      <xdr:blipFill>
        <a:blip r:embed="rId73"/>
        <a:stretch>
          <a:fillRect/>
        </a:stretch>
      </xdr:blipFill>
      <xdr:spPr>
        <a:xfrm>
          <a:off x="3438525" y="16116300"/>
          <a:ext cx="2247900" cy="381000"/>
        </a:xfrm>
        <a:prstGeom prst="rect">
          <a:avLst/>
        </a:prstGeom>
      </xdr:spPr>
    </xdr:pic>
  </etc:cellImage>
  <etc:cellImage>
    <xdr:pic>
      <xdr:nvPicPr>
        <xdr:cNvPr id="85" name="ID_178B1B39EEAA49DA84D39F9849934D59" descr="企业微信截图_17222204406410"/>
        <xdr:cNvPicPr>
          <a:picLocks noChangeAspect="1"/>
        </xdr:cNvPicPr>
      </xdr:nvPicPr>
      <xdr:blipFill>
        <a:blip r:embed="rId74"/>
        <a:stretch>
          <a:fillRect/>
        </a:stretch>
      </xdr:blipFill>
      <xdr:spPr>
        <a:xfrm>
          <a:off x="7505700" y="16116300"/>
          <a:ext cx="4543425" cy="342900"/>
        </a:xfrm>
        <a:prstGeom prst="rect">
          <a:avLst/>
        </a:prstGeom>
      </xdr:spPr>
    </xdr:pic>
  </etc:cellImage>
  <etc:cellImage>
    <xdr:pic>
      <xdr:nvPicPr>
        <xdr:cNvPr id="86" name="ID_BC2B1333AA0D4013BB5564E64B31616B" descr="企业微信截图_1722220452274"/>
        <xdr:cNvPicPr>
          <a:picLocks noChangeAspect="1"/>
        </xdr:cNvPicPr>
      </xdr:nvPicPr>
      <xdr:blipFill>
        <a:blip r:embed="rId75"/>
        <a:stretch>
          <a:fillRect/>
        </a:stretch>
      </xdr:blipFill>
      <xdr:spPr>
        <a:xfrm>
          <a:off x="10953750" y="16059150"/>
          <a:ext cx="2800350" cy="276225"/>
        </a:xfrm>
        <a:prstGeom prst="rect">
          <a:avLst/>
        </a:prstGeom>
      </xdr:spPr>
    </xdr:pic>
  </etc:cellImage>
  <etc:cellImage>
    <xdr:pic>
      <xdr:nvPicPr>
        <xdr:cNvPr id="87" name="ID_D40C96D5F62B40029B7FB74AC4D23C63" descr="企业微信截图_17222207461895"/>
        <xdr:cNvPicPr>
          <a:picLocks noChangeAspect="1"/>
        </xdr:cNvPicPr>
      </xdr:nvPicPr>
      <xdr:blipFill>
        <a:blip r:embed="rId76"/>
        <a:stretch>
          <a:fillRect/>
        </a:stretch>
      </xdr:blipFill>
      <xdr:spPr>
        <a:xfrm>
          <a:off x="3914775" y="16649700"/>
          <a:ext cx="2295525" cy="342900"/>
        </a:xfrm>
        <a:prstGeom prst="rect">
          <a:avLst/>
        </a:prstGeom>
      </xdr:spPr>
    </xdr:pic>
  </etc:cellImage>
  <etc:cellImage>
    <xdr:pic>
      <xdr:nvPicPr>
        <xdr:cNvPr id="88" name="ID_D92AB6D26025417B83D2B75284C3DE0A" descr="企业微信截图_1722220635372"/>
        <xdr:cNvPicPr>
          <a:picLocks noChangeAspect="1"/>
        </xdr:cNvPicPr>
      </xdr:nvPicPr>
      <xdr:blipFill>
        <a:blip r:embed="rId77"/>
        <a:stretch>
          <a:fillRect/>
        </a:stretch>
      </xdr:blipFill>
      <xdr:spPr>
        <a:xfrm>
          <a:off x="7562850" y="16649700"/>
          <a:ext cx="4581525" cy="314325"/>
        </a:xfrm>
        <a:prstGeom prst="rect">
          <a:avLst/>
        </a:prstGeom>
      </xdr:spPr>
    </xdr:pic>
  </etc:cellImage>
  <etc:cellImage>
    <xdr:pic>
      <xdr:nvPicPr>
        <xdr:cNvPr id="89" name="ID_FBFB4C8914AC4E3598180C4980238778" descr="企业微信截图_17222206434834"/>
        <xdr:cNvPicPr>
          <a:picLocks noChangeAspect="1"/>
        </xdr:cNvPicPr>
      </xdr:nvPicPr>
      <xdr:blipFill>
        <a:blip r:embed="rId78"/>
        <a:stretch>
          <a:fillRect/>
        </a:stretch>
      </xdr:blipFill>
      <xdr:spPr>
        <a:xfrm>
          <a:off x="10744200" y="16706850"/>
          <a:ext cx="2790825" cy="295275"/>
        </a:xfrm>
        <a:prstGeom prst="rect">
          <a:avLst/>
        </a:prstGeom>
      </xdr:spPr>
    </xdr:pic>
  </etc:cellImage>
  <etc:cellImage>
    <xdr:pic>
      <xdr:nvPicPr>
        <xdr:cNvPr id="90" name="ID_03363FAAC30E498A8C4C180B12355486" descr="企业微信截图_17222207647503"/>
        <xdr:cNvPicPr>
          <a:picLocks noChangeAspect="1"/>
        </xdr:cNvPicPr>
      </xdr:nvPicPr>
      <xdr:blipFill>
        <a:blip r:embed="rId79"/>
        <a:stretch>
          <a:fillRect/>
        </a:stretch>
      </xdr:blipFill>
      <xdr:spPr>
        <a:xfrm>
          <a:off x="3409950" y="17116425"/>
          <a:ext cx="2305050" cy="333375"/>
        </a:xfrm>
        <a:prstGeom prst="rect">
          <a:avLst/>
        </a:prstGeom>
      </xdr:spPr>
    </xdr:pic>
  </etc:cellImage>
  <etc:cellImage>
    <xdr:pic>
      <xdr:nvPicPr>
        <xdr:cNvPr id="91" name="ID_F4148D6AE25D4D11A972BD50D5D82498" descr="企业微信截图_17222207183015"/>
        <xdr:cNvPicPr>
          <a:picLocks noChangeAspect="1"/>
        </xdr:cNvPicPr>
      </xdr:nvPicPr>
      <xdr:blipFill>
        <a:blip r:embed="rId80"/>
        <a:stretch>
          <a:fillRect/>
        </a:stretch>
      </xdr:blipFill>
      <xdr:spPr>
        <a:xfrm>
          <a:off x="7505700" y="17097375"/>
          <a:ext cx="4572000" cy="304800"/>
        </a:xfrm>
        <a:prstGeom prst="rect">
          <a:avLst/>
        </a:prstGeom>
      </xdr:spPr>
    </xdr:pic>
  </etc:cellImage>
  <etc:cellImage>
    <xdr:pic>
      <xdr:nvPicPr>
        <xdr:cNvPr id="92" name="ID_9381DA0A639B45279647F088C5DB8B11" descr="企业微信截图_17222207334129"/>
        <xdr:cNvPicPr>
          <a:picLocks noChangeAspect="1"/>
        </xdr:cNvPicPr>
      </xdr:nvPicPr>
      <xdr:blipFill>
        <a:blip r:embed="rId81"/>
        <a:stretch>
          <a:fillRect/>
        </a:stretch>
      </xdr:blipFill>
      <xdr:spPr>
        <a:xfrm>
          <a:off x="10734675" y="17078325"/>
          <a:ext cx="2819400" cy="295275"/>
        </a:xfrm>
        <a:prstGeom prst="rect">
          <a:avLst/>
        </a:prstGeom>
      </xdr:spPr>
    </xdr:pic>
  </etc:cellImage>
  <etc:cellImage>
    <xdr:pic>
      <xdr:nvPicPr>
        <xdr:cNvPr id="93" name="ID_65526DB51A0B4B8B98CDB70F535AD38F" descr="企业微信截图_17222209241549"/>
        <xdr:cNvPicPr>
          <a:picLocks noChangeAspect="1"/>
        </xdr:cNvPicPr>
      </xdr:nvPicPr>
      <xdr:blipFill>
        <a:blip r:embed="rId82"/>
        <a:stretch>
          <a:fillRect/>
        </a:stretch>
      </xdr:blipFill>
      <xdr:spPr>
        <a:xfrm>
          <a:off x="3152775" y="17621250"/>
          <a:ext cx="2247900" cy="381000"/>
        </a:xfrm>
        <a:prstGeom prst="rect">
          <a:avLst/>
        </a:prstGeom>
      </xdr:spPr>
    </xdr:pic>
  </etc:cellImage>
  <etc:cellImage>
    <xdr:pic>
      <xdr:nvPicPr>
        <xdr:cNvPr id="94" name="ID_9B6E6F82F04D4BCE9CDC2A6539EDE67F" descr="企业微信截图_17222209022615"/>
        <xdr:cNvPicPr>
          <a:picLocks noChangeAspect="1"/>
        </xdr:cNvPicPr>
      </xdr:nvPicPr>
      <xdr:blipFill>
        <a:blip r:embed="rId83"/>
        <a:stretch>
          <a:fillRect/>
        </a:stretch>
      </xdr:blipFill>
      <xdr:spPr>
        <a:xfrm>
          <a:off x="7543800" y="17649825"/>
          <a:ext cx="4533900" cy="295275"/>
        </a:xfrm>
        <a:prstGeom prst="rect">
          <a:avLst/>
        </a:prstGeom>
      </xdr:spPr>
    </xdr:pic>
  </etc:cellImage>
  <etc:cellImage>
    <xdr:pic>
      <xdr:nvPicPr>
        <xdr:cNvPr id="95" name="ID_4D8F003E2FA34B7E8F09812695BD4CC1" descr="企业微信截图_17222209097381"/>
        <xdr:cNvPicPr>
          <a:picLocks noChangeAspect="1"/>
        </xdr:cNvPicPr>
      </xdr:nvPicPr>
      <xdr:blipFill>
        <a:blip r:embed="rId84"/>
        <a:stretch>
          <a:fillRect/>
        </a:stretch>
      </xdr:blipFill>
      <xdr:spPr>
        <a:xfrm>
          <a:off x="10820400" y="17649825"/>
          <a:ext cx="2790825" cy="295275"/>
        </a:xfrm>
        <a:prstGeom prst="rect">
          <a:avLst/>
        </a:prstGeom>
      </xdr:spPr>
    </xdr:pic>
  </etc:cellImage>
  <etc:cellImage>
    <xdr:pic>
      <xdr:nvPicPr>
        <xdr:cNvPr id="96" name="ID_73566BB989BA4C81B31D4225499AA4EA" descr="企业微信截图_1722221055874"/>
        <xdr:cNvPicPr>
          <a:picLocks noChangeAspect="1"/>
        </xdr:cNvPicPr>
      </xdr:nvPicPr>
      <xdr:blipFill>
        <a:blip r:embed="rId85"/>
        <a:stretch>
          <a:fillRect/>
        </a:stretch>
      </xdr:blipFill>
      <xdr:spPr>
        <a:xfrm>
          <a:off x="3476625" y="18183225"/>
          <a:ext cx="2209800" cy="352425"/>
        </a:xfrm>
        <a:prstGeom prst="rect">
          <a:avLst/>
        </a:prstGeom>
      </xdr:spPr>
    </xdr:pic>
  </etc:cellImage>
  <etc:cellImage>
    <xdr:pic>
      <xdr:nvPicPr>
        <xdr:cNvPr id="97" name="ID_642DF51448234DAEAF6B4945FD6A98A0" descr="企业微信截图_17222210147859"/>
        <xdr:cNvPicPr>
          <a:picLocks noChangeAspect="1"/>
        </xdr:cNvPicPr>
      </xdr:nvPicPr>
      <xdr:blipFill>
        <a:blip r:embed="rId86"/>
        <a:stretch>
          <a:fillRect/>
        </a:stretch>
      </xdr:blipFill>
      <xdr:spPr>
        <a:xfrm>
          <a:off x="7477125" y="18116550"/>
          <a:ext cx="4524375" cy="304800"/>
        </a:xfrm>
        <a:prstGeom prst="rect">
          <a:avLst/>
        </a:prstGeom>
      </xdr:spPr>
    </xdr:pic>
  </etc:cellImage>
  <etc:cellImage>
    <xdr:pic>
      <xdr:nvPicPr>
        <xdr:cNvPr id="98" name="ID_27A2552FE98F4E429CF1B2952CBDEBFF" descr="企业微信截图_17222210216769"/>
        <xdr:cNvPicPr>
          <a:picLocks noChangeAspect="1"/>
        </xdr:cNvPicPr>
      </xdr:nvPicPr>
      <xdr:blipFill>
        <a:blip r:embed="rId87"/>
        <a:stretch>
          <a:fillRect/>
        </a:stretch>
      </xdr:blipFill>
      <xdr:spPr>
        <a:xfrm>
          <a:off x="10810875" y="18145125"/>
          <a:ext cx="2781300" cy="371475"/>
        </a:xfrm>
        <a:prstGeom prst="rect">
          <a:avLst/>
        </a:prstGeom>
      </xdr:spPr>
    </xdr:pic>
  </etc:cellImage>
  <etc:cellImage>
    <xdr:pic>
      <xdr:nvPicPr>
        <xdr:cNvPr id="99" name="ID_8B427F94C1864CD0824D4648A169072E" descr="企业微信截图_17222212232524"/>
        <xdr:cNvPicPr>
          <a:picLocks noChangeAspect="1"/>
        </xdr:cNvPicPr>
      </xdr:nvPicPr>
      <xdr:blipFill>
        <a:blip r:embed="rId88"/>
        <a:stretch>
          <a:fillRect/>
        </a:stretch>
      </xdr:blipFill>
      <xdr:spPr>
        <a:xfrm>
          <a:off x="3267075" y="18602325"/>
          <a:ext cx="2200275" cy="304800"/>
        </a:xfrm>
        <a:prstGeom prst="rect">
          <a:avLst/>
        </a:prstGeom>
      </xdr:spPr>
    </xdr:pic>
  </etc:cellImage>
  <etc:cellImage>
    <xdr:pic>
      <xdr:nvPicPr>
        <xdr:cNvPr id="100" name="ID_8F93F100289E407FB1164956B9D7E416" descr="企业微信截图_17222212025756"/>
        <xdr:cNvPicPr>
          <a:picLocks noChangeAspect="1"/>
        </xdr:cNvPicPr>
      </xdr:nvPicPr>
      <xdr:blipFill>
        <a:blip r:embed="rId89"/>
        <a:stretch>
          <a:fillRect/>
        </a:stretch>
      </xdr:blipFill>
      <xdr:spPr>
        <a:xfrm>
          <a:off x="7515225" y="18611850"/>
          <a:ext cx="4552950" cy="352425"/>
        </a:xfrm>
        <a:prstGeom prst="rect">
          <a:avLst/>
        </a:prstGeom>
      </xdr:spPr>
    </xdr:pic>
  </etc:cellImage>
  <etc:cellImage>
    <xdr:pic>
      <xdr:nvPicPr>
        <xdr:cNvPr id="101" name="ID_27CB5CCD8A7B4CDB95FD12C5ED99E7CC" descr="企业微信截图_17222212123027"/>
        <xdr:cNvPicPr>
          <a:picLocks noChangeAspect="1"/>
        </xdr:cNvPicPr>
      </xdr:nvPicPr>
      <xdr:blipFill>
        <a:blip r:embed="rId90"/>
        <a:stretch>
          <a:fillRect/>
        </a:stretch>
      </xdr:blipFill>
      <xdr:spPr>
        <a:xfrm>
          <a:off x="10668000" y="18649950"/>
          <a:ext cx="2695575" cy="276225"/>
        </a:xfrm>
        <a:prstGeom prst="rect">
          <a:avLst/>
        </a:prstGeom>
      </xdr:spPr>
    </xdr:pic>
  </etc:cellImage>
  <etc:cellImage>
    <xdr:pic>
      <xdr:nvPicPr>
        <xdr:cNvPr id="102" name="ID_FC1F97F9247044558FA703CF417AD08B" descr="企业微信截图_17222213234690"/>
        <xdr:cNvPicPr>
          <a:picLocks noChangeAspect="1"/>
        </xdr:cNvPicPr>
      </xdr:nvPicPr>
      <xdr:blipFill>
        <a:blip r:embed="rId91"/>
        <a:stretch>
          <a:fillRect/>
        </a:stretch>
      </xdr:blipFill>
      <xdr:spPr>
        <a:xfrm>
          <a:off x="3257550" y="19183350"/>
          <a:ext cx="2247900" cy="390525"/>
        </a:xfrm>
        <a:prstGeom prst="rect">
          <a:avLst/>
        </a:prstGeom>
      </xdr:spPr>
    </xdr:pic>
  </etc:cellImage>
  <etc:cellImage>
    <xdr:pic>
      <xdr:nvPicPr>
        <xdr:cNvPr id="103" name="ID_22E0E4269EEE4B7F97387151EAFF9914" descr="企业微信截图_17222212727120"/>
        <xdr:cNvPicPr>
          <a:picLocks noChangeAspect="1"/>
        </xdr:cNvPicPr>
      </xdr:nvPicPr>
      <xdr:blipFill>
        <a:blip r:embed="rId92"/>
        <a:stretch>
          <a:fillRect/>
        </a:stretch>
      </xdr:blipFill>
      <xdr:spPr>
        <a:xfrm>
          <a:off x="7458075" y="19173825"/>
          <a:ext cx="4524375" cy="323850"/>
        </a:xfrm>
        <a:prstGeom prst="rect">
          <a:avLst/>
        </a:prstGeom>
      </xdr:spPr>
    </xdr:pic>
  </etc:cellImage>
  <etc:cellImage>
    <xdr:pic>
      <xdr:nvPicPr>
        <xdr:cNvPr id="104" name="ID_C607B62383374AC09014D7E4F88C444B" descr="企业微信截图_17222212861898"/>
        <xdr:cNvPicPr>
          <a:picLocks noChangeAspect="1"/>
        </xdr:cNvPicPr>
      </xdr:nvPicPr>
      <xdr:blipFill>
        <a:blip r:embed="rId93"/>
        <a:stretch>
          <a:fillRect/>
        </a:stretch>
      </xdr:blipFill>
      <xdr:spPr>
        <a:xfrm>
          <a:off x="10696575" y="19145250"/>
          <a:ext cx="2771775" cy="276225"/>
        </a:xfrm>
        <a:prstGeom prst="rect">
          <a:avLst/>
        </a:prstGeom>
      </xdr:spPr>
    </xdr:pic>
  </etc:cellImage>
  <etc:cellImage>
    <xdr:pic>
      <xdr:nvPicPr>
        <xdr:cNvPr id="105" name="ID_B3AEDEE09B8E4190B556F116758E49D7" descr="企业微信截图_17222231216313"/>
        <xdr:cNvPicPr>
          <a:picLocks noChangeAspect="1"/>
        </xdr:cNvPicPr>
      </xdr:nvPicPr>
      <xdr:blipFill>
        <a:blip r:embed="rId94"/>
        <a:stretch>
          <a:fillRect/>
        </a:stretch>
      </xdr:blipFill>
      <xdr:spPr>
        <a:xfrm>
          <a:off x="3524250" y="19669125"/>
          <a:ext cx="2190750" cy="381000"/>
        </a:xfrm>
        <a:prstGeom prst="rect">
          <a:avLst/>
        </a:prstGeom>
      </xdr:spPr>
    </xdr:pic>
  </etc:cellImage>
  <etc:cellImage>
    <xdr:pic>
      <xdr:nvPicPr>
        <xdr:cNvPr id="106" name="ID_12CA73B964F44CF0A84BD9A854CC6768" descr="企业微信截图_17222231099173"/>
        <xdr:cNvPicPr>
          <a:picLocks noChangeAspect="1"/>
        </xdr:cNvPicPr>
      </xdr:nvPicPr>
      <xdr:blipFill>
        <a:blip r:embed="rId95"/>
        <a:stretch>
          <a:fillRect/>
        </a:stretch>
      </xdr:blipFill>
      <xdr:spPr>
        <a:xfrm>
          <a:off x="10363200" y="19678650"/>
          <a:ext cx="2771775" cy="266700"/>
        </a:xfrm>
        <a:prstGeom prst="rect">
          <a:avLst/>
        </a:prstGeom>
      </xdr:spPr>
    </xdr:pic>
  </etc:cellImage>
  <etc:cellImage>
    <xdr:pic>
      <xdr:nvPicPr>
        <xdr:cNvPr id="107" name="ID_2454232E51DC4F4D8CCC3DCFAD362A42" descr="企业微信截图_17222233179809"/>
        <xdr:cNvPicPr>
          <a:picLocks noChangeAspect="1"/>
        </xdr:cNvPicPr>
      </xdr:nvPicPr>
      <xdr:blipFill>
        <a:blip r:embed="rId96"/>
        <a:stretch>
          <a:fillRect/>
        </a:stretch>
      </xdr:blipFill>
      <xdr:spPr>
        <a:xfrm>
          <a:off x="3457575" y="20288250"/>
          <a:ext cx="2305050" cy="333375"/>
        </a:xfrm>
        <a:prstGeom prst="rect">
          <a:avLst/>
        </a:prstGeom>
      </xdr:spPr>
    </xdr:pic>
  </etc:cellImage>
  <etc:cellImage>
    <xdr:pic>
      <xdr:nvPicPr>
        <xdr:cNvPr id="108" name="ID_B81DE5ABFE93498E8A41E8559FD23A46" descr="企业微信截图_17222232962179"/>
        <xdr:cNvPicPr>
          <a:picLocks noChangeAspect="1"/>
        </xdr:cNvPicPr>
      </xdr:nvPicPr>
      <xdr:blipFill>
        <a:blip r:embed="rId97"/>
        <a:stretch>
          <a:fillRect/>
        </a:stretch>
      </xdr:blipFill>
      <xdr:spPr>
        <a:xfrm>
          <a:off x="7781925" y="20212050"/>
          <a:ext cx="4514850" cy="304800"/>
        </a:xfrm>
        <a:prstGeom prst="rect">
          <a:avLst/>
        </a:prstGeom>
      </xdr:spPr>
    </xdr:pic>
  </etc:cellImage>
  <etc:cellImage>
    <xdr:pic>
      <xdr:nvPicPr>
        <xdr:cNvPr id="109" name="ID_CA9689EDFA974AB2B12F833DACD747EC" descr="企业微信截图_17222233042301"/>
        <xdr:cNvPicPr>
          <a:picLocks noChangeAspect="1"/>
        </xdr:cNvPicPr>
      </xdr:nvPicPr>
      <xdr:blipFill>
        <a:blip r:embed="rId98"/>
        <a:stretch>
          <a:fillRect/>
        </a:stretch>
      </xdr:blipFill>
      <xdr:spPr>
        <a:xfrm>
          <a:off x="10829925" y="20259675"/>
          <a:ext cx="2800350" cy="247650"/>
        </a:xfrm>
        <a:prstGeom prst="rect">
          <a:avLst/>
        </a:prstGeom>
      </xdr:spPr>
    </xdr:pic>
  </etc:cellImage>
  <etc:cellImage>
    <xdr:pic>
      <xdr:nvPicPr>
        <xdr:cNvPr id="110" name="ID_82A96EDE6D2541BF84F0CAEB8BE7DA86" descr="企业微信截图_17222236185522"/>
        <xdr:cNvPicPr>
          <a:picLocks noChangeAspect="1"/>
        </xdr:cNvPicPr>
      </xdr:nvPicPr>
      <xdr:blipFill>
        <a:blip r:embed="rId99"/>
        <a:stretch>
          <a:fillRect/>
        </a:stretch>
      </xdr:blipFill>
      <xdr:spPr>
        <a:xfrm>
          <a:off x="3248025" y="20707350"/>
          <a:ext cx="2257425" cy="419100"/>
        </a:xfrm>
        <a:prstGeom prst="rect">
          <a:avLst/>
        </a:prstGeom>
      </xdr:spPr>
    </xdr:pic>
  </etc:cellImage>
  <etc:cellImage>
    <xdr:pic>
      <xdr:nvPicPr>
        <xdr:cNvPr id="111" name="ID_A2E44A70105045FB803349FBF9C189AD" descr="企业微信截图_17222235292155"/>
        <xdr:cNvPicPr>
          <a:picLocks noChangeAspect="1"/>
        </xdr:cNvPicPr>
      </xdr:nvPicPr>
      <xdr:blipFill>
        <a:blip r:embed="rId100"/>
        <a:stretch>
          <a:fillRect/>
        </a:stretch>
      </xdr:blipFill>
      <xdr:spPr>
        <a:xfrm>
          <a:off x="7705725" y="20669250"/>
          <a:ext cx="3438525" cy="342900"/>
        </a:xfrm>
        <a:prstGeom prst="rect">
          <a:avLst/>
        </a:prstGeom>
      </xdr:spPr>
    </xdr:pic>
  </etc:cellImage>
  <etc:cellImage>
    <xdr:pic>
      <xdr:nvPicPr>
        <xdr:cNvPr id="112" name="ID_50317B69708A487AA6074664B6AB2C58" descr="企业微信截图_17222235909050"/>
        <xdr:cNvPicPr>
          <a:picLocks noChangeAspect="1"/>
        </xdr:cNvPicPr>
      </xdr:nvPicPr>
      <xdr:blipFill>
        <a:blip r:embed="rId101"/>
        <a:stretch>
          <a:fillRect/>
        </a:stretch>
      </xdr:blipFill>
      <xdr:spPr>
        <a:xfrm>
          <a:off x="11106150" y="20745450"/>
          <a:ext cx="2809875" cy="276225"/>
        </a:xfrm>
        <a:prstGeom prst="rect">
          <a:avLst/>
        </a:prstGeom>
      </xdr:spPr>
    </xdr:pic>
  </etc:cellImage>
  <etc:cellImage>
    <xdr:pic>
      <xdr:nvPicPr>
        <xdr:cNvPr id="114" name="ID_D6133BD94410417B83AF6AE33F5AEAE4" descr="企业微信截图_17222236782422"/>
        <xdr:cNvPicPr>
          <a:picLocks noChangeAspect="1"/>
        </xdr:cNvPicPr>
      </xdr:nvPicPr>
      <xdr:blipFill>
        <a:blip r:embed="rId102"/>
        <a:stretch>
          <a:fillRect/>
        </a:stretch>
      </xdr:blipFill>
      <xdr:spPr>
        <a:xfrm>
          <a:off x="7724775" y="21183600"/>
          <a:ext cx="3362325" cy="304800"/>
        </a:xfrm>
        <a:prstGeom prst="rect">
          <a:avLst/>
        </a:prstGeom>
      </xdr:spPr>
    </xdr:pic>
  </etc:cellImage>
  <etc:cellImage>
    <xdr:pic>
      <xdr:nvPicPr>
        <xdr:cNvPr id="115" name="ID_D9173EEA15E14CBF9AEF73D45315699F" descr="企业微信截图_17222236969209"/>
        <xdr:cNvPicPr>
          <a:picLocks noChangeAspect="1"/>
        </xdr:cNvPicPr>
      </xdr:nvPicPr>
      <xdr:blipFill>
        <a:blip r:embed="rId103"/>
        <a:stretch>
          <a:fillRect/>
        </a:stretch>
      </xdr:blipFill>
      <xdr:spPr>
        <a:xfrm>
          <a:off x="3152775" y="21088350"/>
          <a:ext cx="2238375" cy="367030"/>
        </a:xfrm>
        <a:prstGeom prst="rect">
          <a:avLst/>
        </a:prstGeom>
      </xdr:spPr>
    </xdr:pic>
  </etc:cellImage>
  <etc:cellImage>
    <xdr:pic>
      <xdr:nvPicPr>
        <xdr:cNvPr id="116" name="ID_74ABB6C676DE4468B7138296495A7F9A" descr="企业微信截图_17222236782422"/>
        <xdr:cNvPicPr>
          <a:picLocks noChangeAspect="1"/>
        </xdr:cNvPicPr>
      </xdr:nvPicPr>
      <xdr:blipFill>
        <a:blip r:embed="rId102"/>
        <a:stretch>
          <a:fillRect/>
        </a:stretch>
      </xdr:blipFill>
      <xdr:spPr>
        <a:xfrm>
          <a:off x="10467975" y="21116925"/>
          <a:ext cx="3362325" cy="30480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<sst xmlns="http://schemas.openxmlformats.org/spreadsheetml/2006/main" count="96" uniqueCount="50">
  <si>
    <t>编号</t>
  </si>
  <si>
    <t>操作</t>
  </si>
  <si>
    <t>发送指令截图</t>
  </si>
  <si>
    <t>说明</t>
  </si>
  <si>
    <t>返回值状态截图</t>
  </si>
  <si>
    <t>联动的电能板使能状态</t>
  </si>
  <si>
    <t>情况说明</t>
  </si>
  <si>
    <t>无</t>
  </si>
  <si>
    <t>腔体状态返回值</t>
  </si>
  <si>
    <t>打开工控机</t>
  </si>
  <si>
    <t>关闭工控机</t>
  </si>
  <si>
    <t>打开色质联用</t>
  </si>
  <si>
    <t>第一列值：反馈状态
第二列值：输出状态
第三列值：输出电流</t>
  </si>
  <si>
    <t>关闭色质联用</t>
  </si>
  <si>
    <t>电能板2的24V有常开设备交换机1</t>
  </si>
  <si>
    <t>打开串口设备1</t>
  </si>
  <si>
    <t>关闭串口设备1</t>
  </si>
  <si>
    <t>电能板1的24V存在可控制的常开设备CTD</t>
  </si>
  <si>
    <t>打开串口设备2</t>
  </si>
  <si>
    <t>关闭串口设备2</t>
  </si>
  <si>
    <t>忘记截图</t>
  </si>
  <si>
    <t>打开光通讯机</t>
  </si>
  <si>
    <t>关闭光通讯机</t>
  </si>
  <si>
    <t>打开ADCP</t>
  </si>
  <si>
    <t>关闭ADCP</t>
  </si>
  <si>
    <t>打开CTD</t>
  </si>
  <si>
    <t>关闭CTD</t>
  </si>
  <si>
    <t>打开气相色谱仪</t>
  </si>
  <si>
    <t>关闭气相色谱仪</t>
  </si>
  <si>
    <t>打开甲烷同位素</t>
  </si>
  <si>
    <t>关闭甲烷同位素</t>
  </si>
  <si>
    <t>打开二氧化碳</t>
  </si>
  <si>
    <t>关闭二氧化碳</t>
  </si>
  <si>
    <t>打开备用串口</t>
  </si>
  <si>
    <t>关闭备用串口</t>
  </si>
  <si>
    <t>打开ICL</t>
  </si>
  <si>
    <t>关闭ICL</t>
  </si>
  <si>
    <t>打开显微拉曼</t>
  </si>
  <si>
    <t>关闭显微拉曼</t>
  </si>
  <si>
    <t>打开质谱仪</t>
  </si>
  <si>
    <t>关闭质谱仪</t>
  </si>
  <si>
    <t>打开声学定位</t>
  </si>
  <si>
    <t>关闭声学定位</t>
  </si>
  <si>
    <t>打开摄像1</t>
  </si>
  <si>
    <t>关闭摄像1</t>
  </si>
  <si>
    <t>打开摄像2</t>
  </si>
  <si>
    <t>忘截图</t>
  </si>
  <si>
    <t>关闭摄像2</t>
  </si>
  <si>
    <t>打开电交换机</t>
  </si>
  <si>
    <t>关闭电交换机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</si>
</sst>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9" Type="http://schemas.openxmlformats.org/officeDocument/2006/relationships/image" Target="media/image99.png"/><Relationship Id="rId98" Type="http://schemas.openxmlformats.org/officeDocument/2006/relationships/image" Target="media/image98.png"/><Relationship Id="rId97" Type="http://schemas.openxmlformats.org/officeDocument/2006/relationships/image" Target="media/image97.png"/><Relationship Id="rId96" Type="http://schemas.openxmlformats.org/officeDocument/2006/relationships/image" Target="media/image96.png"/><Relationship Id="rId95" Type="http://schemas.openxmlformats.org/officeDocument/2006/relationships/image" Target="media/image95.png"/><Relationship Id="rId94" Type="http://schemas.openxmlformats.org/officeDocument/2006/relationships/image" Target="media/image94.png"/><Relationship Id="rId93" Type="http://schemas.openxmlformats.org/officeDocument/2006/relationships/image" Target="media/image93.png"/><Relationship Id="rId92" Type="http://schemas.openxmlformats.org/officeDocument/2006/relationships/image" Target="media/image92.png"/><Relationship Id="rId91" Type="http://schemas.openxmlformats.org/officeDocument/2006/relationships/image" Target="media/image91.png"/><Relationship Id="rId90" Type="http://schemas.openxmlformats.org/officeDocument/2006/relationships/image" Target="media/image90.png"/><Relationship Id="rId9" Type="http://schemas.openxmlformats.org/officeDocument/2006/relationships/image" Target="media/image9.png"/><Relationship Id="rId89" Type="http://schemas.openxmlformats.org/officeDocument/2006/relationships/image" Target="media/image89.png"/><Relationship Id="rId88" Type="http://schemas.openxmlformats.org/officeDocument/2006/relationships/image" Target="media/image88.png"/><Relationship Id="rId87" Type="http://schemas.openxmlformats.org/officeDocument/2006/relationships/image" Target="media/image87.png"/><Relationship Id="rId86" Type="http://schemas.openxmlformats.org/officeDocument/2006/relationships/image" Target="media/image86.png"/><Relationship Id="rId85" Type="http://schemas.openxmlformats.org/officeDocument/2006/relationships/image" Target="media/image85.png"/><Relationship Id="rId84" Type="http://schemas.openxmlformats.org/officeDocument/2006/relationships/image" Target="media/image84.png"/><Relationship Id="rId83" Type="http://schemas.openxmlformats.org/officeDocument/2006/relationships/image" Target="media/image83.png"/><Relationship Id="rId82" Type="http://schemas.openxmlformats.org/officeDocument/2006/relationships/image" Target="media/image82.png"/><Relationship Id="rId81" Type="http://schemas.openxmlformats.org/officeDocument/2006/relationships/image" Target="media/image81.png"/><Relationship Id="rId80" Type="http://schemas.openxmlformats.org/officeDocument/2006/relationships/image" Target="media/image80.png"/><Relationship Id="rId8" Type="http://schemas.openxmlformats.org/officeDocument/2006/relationships/image" Target="media/image8.png"/><Relationship Id="rId79" Type="http://schemas.openxmlformats.org/officeDocument/2006/relationships/image" Target="media/image79.png"/><Relationship Id="rId78" Type="http://schemas.openxmlformats.org/officeDocument/2006/relationships/image" Target="media/image78.png"/><Relationship Id="rId77" Type="http://schemas.openxmlformats.org/officeDocument/2006/relationships/image" Target="media/image77.png"/><Relationship Id="rId76" Type="http://schemas.openxmlformats.org/officeDocument/2006/relationships/image" Target="media/image76.png"/><Relationship Id="rId75" Type="http://schemas.openxmlformats.org/officeDocument/2006/relationships/image" Target="media/image75.png"/><Relationship Id="rId74" Type="http://schemas.openxmlformats.org/officeDocument/2006/relationships/image" Target="media/image74.png"/><Relationship Id="rId73" Type="http://schemas.openxmlformats.org/officeDocument/2006/relationships/image" Target="media/image73.png"/><Relationship Id="rId72" Type="http://schemas.openxmlformats.org/officeDocument/2006/relationships/image" Target="media/image72.png"/><Relationship Id="rId71" Type="http://schemas.openxmlformats.org/officeDocument/2006/relationships/image" Target="media/image71.png"/><Relationship Id="rId70" Type="http://schemas.openxmlformats.org/officeDocument/2006/relationships/image" Target="media/image70.png"/><Relationship Id="rId7" Type="http://schemas.openxmlformats.org/officeDocument/2006/relationships/image" Target="media/image7.png"/><Relationship Id="rId69" Type="http://schemas.openxmlformats.org/officeDocument/2006/relationships/image" Target="media/image69.png"/><Relationship Id="rId68" Type="http://schemas.openxmlformats.org/officeDocument/2006/relationships/image" Target="media/image68.png"/><Relationship Id="rId67" Type="http://schemas.openxmlformats.org/officeDocument/2006/relationships/image" Target="media/image67.png"/><Relationship Id="rId66" Type="http://schemas.openxmlformats.org/officeDocument/2006/relationships/image" Target="media/image66.png"/><Relationship Id="rId65" Type="http://schemas.openxmlformats.org/officeDocument/2006/relationships/image" Target="media/image65.png"/><Relationship Id="rId64" Type="http://schemas.openxmlformats.org/officeDocument/2006/relationships/image" Target="media/image64.png"/><Relationship Id="rId63" Type="http://schemas.openxmlformats.org/officeDocument/2006/relationships/image" Target="media/image63.png"/><Relationship Id="rId62" Type="http://schemas.openxmlformats.org/officeDocument/2006/relationships/image" Target="media/image62.png"/><Relationship Id="rId61" Type="http://schemas.openxmlformats.org/officeDocument/2006/relationships/image" Target="media/image61.png"/><Relationship Id="rId60" Type="http://schemas.openxmlformats.org/officeDocument/2006/relationships/image" Target="media/image60.png"/><Relationship Id="rId6" Type="http://schemas.openxmlformats.org/officeDocument/2006/relationships/image" Target="media/image6.png"/><Relationship Id="rId59" Type="http://schemas.openxmlformats.org/officeDocument/2006/relationships/image" Target="media/image59.png"/><Relationship Id="rId58" Type="http://schemas.openxmlformats.org/officeDocument/2006/relationships/image" Target="media/image58.png"/><Relationship Id="rId57" Type="http://schemas.openxmlformats.org/officeDocument/2006/relationships/image" Target="media/image57.png"/><Relationship Id="rId56" Type="http://schemas.openxmlformats.org/officeDocument/2006/relationships/image" Target="media/image56.png"/><Relationship Id="rId55" Type="http://schemas.openxmlformats.org/officeDocument/2006/relationships/image" Target="media/image55.png"/><Relationship Id="rId54" Type="http://schemas.openxmlformats.org/officeDocument/2006/relationships/image" Target="media/image54.png"/><Relationship Id="rId53" Type="http://schemas.openxmlformats.org/officeDocument/2006/relationships/image" Target="media/image53.png"/><Relationship Id="rId52" Type="http://schemas.openxmlformats.org/officeDocument/2006/relationships/image" Target="media/image52.png"/><Relationship Id="rId51" Type="http://schemas.openxmlformats.org/officeDocument/2006/relationships/image" Target="media/image51.png"/><Relationship Id="rId50" Type="http://schemas.openxmlformats.org/officeDocument/2006/relationships/image" Target="media/image50.png"/><Relationship Id="rId5" Type="http://schemas.openxmlformats.org/officeDocument/2006/relationships/image" Target="media/image5.png"/><Relationship Id="rId49" Type="http://schemas.openxmlformats.org/officeDocument/2006/relationships/image" Target="media/image49.png"/><Relationship Id="rId48" Type="http://schemas.openxmlformats.org/officeDocument/2006/relationships/image" Target="media/image48.png"/><Relationship Id="rId47" Type="http://schemas.openxmlformats.org/officeDocument/2006/relationships/image" Target="media/image47.png"/><Relationship Id="rId46" Type="http://schemas.openxmlformats.org/officeDocument/2006/relationships/image" Target="media/image46.png"/><Relationship Id="rId45" Type="http://schemas.openxmlformats.org/officeDocument/2006/relationships/image" Target="media/image45.png"/><Relationship Id="rId44" Type="http://schemas.openxmlformats.org/officeDocument/2006/relationships/image" Target="media/image44.png"/><Relationship Id="rId43" Type="http://schemas.openxmlformats.org/officeDocument/2006/relationships/image" Target="media/image43.png"/><Relationship Id="rId42" Type="http://schemas.openxmlformats.org/officeDocument/2006/relationships/image" Target="media/image42.png"/><Relationship Id="rId41" Type="http://schemas.openxmlformats.org/officeDocument/2006/relationships/image" Target="media/image41.png"/><Relationship Id="rId40" Type="http://schemas.openxmlformats.org/officeDocument/2006/relationships/image" Target="media/image40.png"/><Relationship Id="rId4" Type="http://schemas.openxmlformats.org/officeDocument/2006/relationships/image" Target="media/image4.png"/><Relationship Id="rId39" Type="http://schemas.openxmlformats.org/officeDocument/2006/relationships/image" Target="media/image39.png"/><Relationship Id="rId38" Type="http://schemas.openxmlformats.org/officeDocument/2006/relationships/image" Target="media/image38.png"/><Relationship Id="rId37" Type="http://schemas.openxmlformats.org/officeDocument/2006/relationships/image" Target="media/image37.png"/><Relationship Id="rId36" Type="http://schemas.openxmlformats.org/officeDocument/2006/relationships/image" Target="media/image36.png"/><Relationship Id="rId35" Type="http://schemas.openxmlformats.org/officeDocument/2006/relationships/image" Target="media/image35.png"/><Relationship Id="rId34" Type="http://schemas.openxmlformats.org/officeDocument/2006/relationships/image" Target="media/image34.png"/><Relationship Id="rId33" Type="http://schemas.openxmlformats.org/officeDocument/2006/relationships/image" Target="media/image33.png"/><Relationship Id="rId32" Type="http://schemas.openxmlformats.org/officeDocument/2006/relationships/image" Target="media/image32.png"/><Relationship Id="rId31" Type="http://schemas.openxmlformats.org/officeDocument/2006/relationships/image" Target="media/image31.png"/><Relationship Id="rId30" Type="http://schemas.openxmlformats.org/officeDocument/2006/relationships/image" Target="media/image30.png"/><Relationship Id="rId3" Type="http://schemas.openxmlformats.org/officeDocument/2006/relationships/image" Target="media/image3.png"/><Relationship Id="rId29" Type="http://schemas.openxmlformats.org/officeDocument/2006/relationships/image" Target="media/image29.png"/><Relationship Id="rId28" Type="http://schemas.openxmlformats.org/officeDocument/2006/relationships/image" Target="media/image28.png"/><Relationship Id="rId27" Type="http://schemas.openxmlformats.org/officeDocument/2006/relationships/image" Target="media/image27.png"/><Relationship Id="rId26" Type="http://schemas.openxmlformats.org/officeDocument/2006/relationships/image" Target="media/image26.png"/><Relationship Id="rId25" Type="http://schemas.openxmlformats.org/officeDocument/2006/relationships/image" Target="media/image25.png"/><Relationship Id="rId24" Type="http://schemas.openxmlformats.org/officeDocument/2006/relationships/image" Target="media/image24.png"/><Relationship Id="rId23" Type="http://schemas.openxmlformats.org/officeDocument/2006/relationships/image" Target="media/image23.png"/><Relationship Id="rId22" Type="http://schemas.openxmlformats.org/officeDocument/2006/relationships/image" Target="media/image22.png"/><Relationship Id="rId21" Type="http://schemas.openxmlformats.org/officeDocument/2006/relationships/image" Target="media/image21.png"/><Relationship Id="rId20" Type="http://schemas.openxmlformats.org/officeDocument/2006/relationships/image" Target="media/image20.png"/><Relationship Id="rId2" Type="http://schemas.openxmlformats.org/officeDocument/2006/relationships/image" Target="media/image2.png"/><Relationship Id="rId19" Type="http://schemas.openxmlformats.org/officeDocument/2006/relationships/image" Target="media/image19.png"/><Relationship Id="rId18" Type="http://schemas.openxmlformats.org/officeDocument/2006/relationships/image" Target="media/image18.png"/><Relationship Id="rId17" Type="http://schemas.openxmlformats.org/officeDocument/2006/relationships/image" Target="media/image17.png"/><Relationship Id="rId16" Type="http://schemas.openxmlformats.org/officeDocument/2006/relationships/image" Target="media/image16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3" Type="http://schemas.openxmlformats.org/officeDocument/2006/relationships/image" Target="media/image103.png"/><Relationship Id="rId102" Type="http://schemas.openxmlformats.org/officeDocument/2006/relationships/image" Target="media/image102.png"/><Relationship Id="rId101" Type="http://schemas.openxmlformats.org/officeDocument/2006/relationships/image" Target="media/image101.png"/><Relationship Id="rId100" Type="http://schemas.openxmlformats.org/officeDocument/2006/relationships/image" Target="media/image100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topLeftCell="A25" workbookViewId="0">
      <selection activeCell="D38" sqref="D38"/>
    </sheetView>
  </sheetViews>
  <sheetFormatPr defaultColWidth="9" defaultRowHeight="13.5" outlineLevelCol="6"/>
  <cols>
    <col min="1" max="1" width="9" style="1"/>
    <col min="2" max="2" width="29.625" style="1" customWidth="1"/>
    <col min="3" max="3" width="34.5" style="2" customWidth="1"/>
    <col min="4" max="4" width="22.875" style="3" customWidth="1"/>
    <col min="5" max="5" width="38.375" style="2" customWidth="1"/>
    <col min="6" max="6" width="32.125" style="3" customWidth="1"/>
    <col min="7" max="7" width="37.625" style="4" customWidth="1"/>
  </cols>
  <sheetData>
    <row r="1" spans="1:7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3" t="s">
        <v>5</v>
      </c>
      <c r="G1" s="4" t="s">
        <v>6</v>
      </c>
    </row>
    <row r="2" ht="249" spans="1:7">
      <c r="A2" s="1">
        <v>1</v>
      </c>
      <c r="B2" s="1" t="s">
        <v>7</v>
      </c>
      <c r="C2" s="2" t="s">
        <v>7</v>
      </c>
      <c r="D2" s="3" t="s">
        <v>8</v>
      </c>
      <c r="E2" s="2" t="str">
        <f>_xlfn.DISPIMG("ID_0FEE1FCC6BEF401A8613635AC02840D8",1)</f>
        <v>=DISPIMG("ID_0FEE1FCC6BEF401A8613635AC02840D8",1)</v>
      </c>
      <c r="F2" s="3" t="s">
        <v>7</v>
      </c>
      <c r="G2" s="3" t="s">
        <v>7</v>
      </c>
    </row>
    <row r="3" ht="33.75" spans="1:7">
      <c r="A3" s="1">
        <v>2</v>
      </c>
      <c r="B3" s="1" t="s">
        <v>9</v>
      </c>
      <c r="C3" s="2" t="str">
        <f>_xlfn.DISPIMG("ID_5830AE6AD747487591DE14FF4A3BE884",1)</f>
        <v>=DISPIMG("ID_5830AE6AD747487591DE14FF4A3BE884",1)</v>
      </c>
      <c r="D3" s="3" t="s">
        <v>7</v>
      </c>
      <c r="E3" s="2" t="str">
        <f>_xlfn.DISPIMG("ID_5590910ABA0C432B8B3F431D7A78BDCC",1)</f>
        <v>=DISPIMG("ID_5590910ABA0C432B8B3F431D7A78BDCC",1)</v>
      </c>
      <c r="F3" s="3" t="str">
        <f>_xlfn.DISPIMG("ID_F58D382ED18A4D9FAF02B56CBDFCB06F",1)</f>
        <v>=DISPIMG("ID_F58D382ED18A4D9FAF02B56CBDFCB06F",1)</v>
      </c>
      <c r="G3" s="3" t="s">
        <v>7</v>
      </c>
    </row>
    <row r="4" ht="28.5" spans="1:7">
      <c r="A4" s="1">
        <v>3</v>
      </c>
      <c r="B4" s="1" t="s">
        <v>10</v>
      </c>
      <c r="C4" s="2" t="str">
        <f>_xlfn.DISPIMG("ID_2D6196B3422446A4BA1930FDB01F9F91",1)</f>
        <v>=DISPIMG("ID_2D6196B3422446A4BA1930FDB01F9F91",1)</v>
      </c>
      <c r="D4" s="3" t="s">
        <v>7</v>
      </c>
      <c r="E4" s="2" t="str">
        <f>_xlfn.DISPIMG("ID_80CC4E593B5E4BD698AD167D117CEF65",1)</f>
        <v>=DISPIMG("ID_80CC4E593B5E4BD698AD167D117CEF65",1)</v>
      </c>
      <c r="F4" s="3" t="str">
        <f>_xlfn.DISPIMG("ID_F9A959B75A8D4CEE91D812B77B51759B",1)</f>
        <v>=DISPIMG("ID_F9A959B75A8D4CEE91D812B77B51759B",1)</v>
      </c>
      <c r="G4" s="3" t="s">
        <v>7</v>
      </c>
    </row>
    <row r="5" ht="40.5" spans="1:6">
      <c r="A5" s="1">
        <v>4</v>
      </c>
      <c r="B5" s="1" t="s">
        <v>11</v>
      </c>
      <c r="C5" s="2" t="str">
        <f>_xlfn.DISPIMG("ID_C33CF5FFB8B545418077A871C98C2D61",1)</f>
        <v>=DISPIMG("ID_C33CF5FFB8B545418077A871C98C2D61",1)</v>
      </c>
      <c r="D5" s="5" t="s">
        <v>12</v>
      </c>
      <c r="E5" s="2" t="str">
        <f>_xlfn.DISPIMG("ID_13FEFDD9D426413AB76898577C1E0D82",1)</f>
        <v>=DISPIMG("ID_13FEFDD9D426413AB76898577C1E0D82",1)</v>
      </c>
      <c r="F5" s="3" t="str">
        <f>_xlfn.DISPIMG("ID_1DACB19FB44E49C1A41EB8CE42DEAEB6",1)</f>
        <v>=DISPIMG("ID_1DACB19FB44E49C1A41EB8CE42DEAEB6",1)</v>
      </c>
    </row>
    <row r="6" ht="40.5" spans="1:7">
      <c r="A6" s="1">
        <v>5</v>
      </c>
      <c r="B6" s="1" t="s">
        <v>13</v>
      </c>
      <c r="C6" s="2" t="str">
        <f>_xlfn.DISPIMG("ID_E631AF9B3F9A4CCCB7258B13A1EF42F7",1)</f>
        <v>=DISPIMG("ID_E631AF9B3F9A4CCCB7258B13A1EF42F7",1)</v>
      </c>
      <c r="D6" s="5" t="s">
        <v>12</v>
      </c>
      <c r="E6" s="2" t="str">
        <f>_xlfn.DISPIMG("ID_4D246EAC328D447DA52B3AB5BCD1DC15",1)</f>
        <v>=DISPIMG("ID_4D246EAC328D447DA52B3AB5BCD1DC15",1)</v>
      </c>
      <c r="F6" s="3" t="str">
        <f>_xlfn.DISPIMG("ID_6C8B68305CC246AF899277E04E400D2F",1)</f>
        <v>=DISPIMG("ID_6C8B68305CC246AF899277E04E400D2F",1)</v>
      </c>
      <c r="G6" t="s">
        <v>14</v>
      </c>
    </row>
    <row r="7" ht="40.5" spans="1:6">
      <c r="A7" s="1">
        <v>6</v>
      </c>
      <c r="B7" s="1" t="s">
        <v>15</v>
      </c>
      <c r="C7" s="2" t="str">
        <f>_xlfn.DISPIMG("ID_6F3C2451AFD3404DB2A068547ED3E452",1)</f>
        <v>=DISPIMG("ID_6F3C2451AFD3404DB2A068547ED3E452",1)</v>
      </c>
      <c r="D7" s="5" t="s">
        <v>12</v>
      </c>
      <c r="E7" s="2" t="str">
        <f>_xlfn.DISPIMG("ID_43A83149261C4F9DBB09233032FF395D",1)</f>
        <v>=DISPIMG("ID_43A83149261C4F9DBB09233032FF395D",1)</v>
      </c>
      <c r="F7" s="3" t="str">
        <f>_xlfn.DISPIMG("ID_CCB3B53079A548C79871B9552F6FCAB5",1)</f>
        <v>=DISPIMG("ID_CCB3B53079A548C79871B9552F6FCAB5",1)</v>
      </c>
    </row>
    <row r="8" ht="40.5" spans="1:7">
      <c r="A8" s="1">
        <v>7</v>
      </c>
      <c r="B8" s="1" t="s">
        <v>16</v>
      </c>
      <c r="C8" s="2" t="str">
        <f>_xlfn.DISPIMG("ID_842ADD1DA19C437C90DB1EB98F54A3FE",1)</f>
        <v>=DISPIMG("ID_842ADD1DA19C437C90DB1EB98F54A3FE",1)</v>
      </c>
      <c r="D8" s="5" t="s">
        <v>12</v>
      </c>
      <c r="E8" s="2" t="str">
        <f>_xlfn.DISPIMG("ID_3F62D43D069B462D8D297C719B924D42",1)</f>
        <v>=DISPIMG("ID_3F62D43D069B462D8D297C719B924D42",1)</v>
      </c>
      <c r="F8" s="3" t="str">
        <f>_xlfn.DISPIMG("ID_17009212D2ED4823ACE00BA7D596DB69",1)</f>
        <v>=DISPIMG("ID_17009212D2ED4823ACE00BA7D596DB69",1)</v>
      </c>
      <c r="G8" t="s">
        <v>17</v>
      </c>
    </row>
    <row r="9" ht="40.5" spans="1:6">
      <c r="A9" s="1">
        <v>8</v>
      </c>
      <c r="B9" s="1" t="s">
        <v>18</v>
      </c>
      <c r="C9" s="2" t="str">
        <f>_xlfn.DISPIMG("ID_386DA71E802A47E7A0467E8B2BF2079E",1)</f>
        <v>=DISPIMG("ID_386DA71E802A47E7A0467E8B2BF2079E",1)</v>
      </c>
      <c r="D9" s="5" t="s">
        <v>12</v>
      </c>
      <c r="E9" s="2" t="str">
        <f>_xlfn.DISPIMG("ID_5F03D707B59145CCAFA3FD2C5A4B8112",1)</f>
        <v>=DISPIMG("ID_5F03D707B59145CCAFA3FD2C5A4B8112",1)</v>
      </c>
      <c r="F9" s="3" t="str">
        <f>_xlfn.DISPIMG("ID_FF578722294646A2BDC7D30E94712CAF",1)</f>
        <v>=DISPIMG("ID_FF578722294646A2BDC7D30E94712CAF",1)</v>
      </c>
    </row>
    <row r="10" ht="40.5" spans="1:7">
      <c r="A10" s="1">
        <v>9</v>
      </c>
      <c r="B10" s="1" t="s">
        <v>19</v>
      </c>
      <c r="C10" s="2" t="s">
        <v>20</v>
      </c>
      <c r="D10" s="5" t="s">
        <v>12</v>
      </c>
      <c r="E10" s="2" t="str">
        <f>_xlfn.DISPIMG("ID_EB13305AF72F47D9854C1D6AEB8A2470",1)</f>
        <v>=DISPIMG("ID_EB13305AF72F47D9854C1D6AEB8A2470",1)</v>
      </c>
      <c r="F10" s="3" t="str">
        <f>_xlfn.DISPIMG("ID_72C518B2D77F48939CC93A63495AA96F",1)</f>
        <v>=DISPIMG("ID_72C518B2D77F48939CC93A63495AA96F",1)</v>
      </c>
      <c r="G10" t="s">
        <v>17</v>
      </c>
    </row>
    <row r="11" ht="40.5" spans="1:6">
      <c r="A11" s="1">
        <v>10</v>
      </c>
      <c r="B11" s="1" t="s">
        <v>21</v>
      </c>
      <c r="C11" s="2" t="str">
        <f>_xlfn.DISPIMG("ID_F386B11DBB94476CB2C43DC53BDC028A",1)</f>
        <v>=DISPIMG("ID_F386B11DBB94476CB2C43DC53BDC028A",1)</v>
      </c>
      <c r="D11" s="5" t="s">
        <v>12</v>
      </c>
      <c r="E11" s="2" t="str">
        <f>_xlfn.DISPIMG("ID_D05CC5CF7ACF408FB3FF84BCAD27332E",1)</f>
        <v>=DISPIMG("ID_D05CC5CF7ACF408FB3FF84BCAD27332E",1)</v>
      </c>
      <c r="F11" s="3" t="str">
        <f>_xlfn.DISPIMG("ID_CB47DB8E1D224ECBB8AB3C3C238650F2",1)</f>
        <v>=DISPIMG("ID_CB47DB8E1D224ECBB8AB3C3C238650F2",1)</v>
      </c>
    </row>
    <row r="12" ht="40.5" spans="1:7">
      <c r="A12" s="1">
        <v>11</v>
      </c>
      <c r="B12" s="1" t="s">
        <v>22</v>
      </c>
      <c r="C12" s="2" t="str">
        <f>_xlfn.DISPIMG("ID_FDEEA31D19D94C61BE5B8F53E9E84368",1)</f>
        <v>=DISPIMG("ID_FDEEA31D19D94C61BE5B8F53E9E84368",1)</v>
      </c>
      <c r="D12" s="5" t="s">
        <v>12</v>
      </c>
      <c r="E12" s="2" t="str">
        <f>_xlfn.DISPIMG("ID_0498863DF5BA419AB449BF0F306E0FEB",1)</f>
        <v>=DISPIMG("ID_0498863DF5BA419AB449BF0F306E0FEB",1)</v>
      </c>
      <c r="F12" s="3" t="str">
        <f>_xlfn.DISPIMG("ID_BE5B1E30F6A7494B9CA0B49352052293",1)</f>
        <v>=DISPIMG("ID_BE5B1E30F6A7494B9CA0B49352052293",1)</v>
      </c>
      <c r="G12" t="s">
        <v>17</v>
      </c>
    </row>
    <row r="13" ht="40.5" spans="1:6">
      <c r="A13" s="1">
        <v>12</v>
      </c>
      <c r="B13" s="1" t="s">
        <v>23</v>
      </c>
      <c r="C13" s="2" t="str">
        <f>_xlfn.DISPIMG("ID_65E42A1FEB614729B018B1AADC898C28",1)</f>
        <v>=DISPIMG("ID_65E42A1FEB614729B018B1AADC898C28",1)</v>
      </c>
      <c r="D13" s="5" t="s">
        <v>12</v>
      </c>
      <c r="E13" s="2" t="str">
        <f>_xlfn.DISPIMG("ID_6946F91E1A9B4A819CBEABBAF699C750",1)</f>
        <v>=DISPIMG("ID_6946F91E1A9B4A819CBEABBAF699C750",1)</v>
      </c>
      <c r="F13" s="3" t="str">
        <f>_xlfn.DISPIMG("ID_3FFC7A31CD2245818B6B9474D61C94E9",1)</f>
        <v>=DISPIMG("ID_3FFC7A31CD2245818B6B9474D61C94E9",1)</v>
      </c>
    </row>
    <row r="14" ht="40.5" spans="1:7">
      <c r="A14" s="1">
        <v>13</v>
      </c>
      <c r="B14" s="1" t="s">
        <v>24</v>
      </c>
      <c r="C14" s="2" t="str">
        <f>_xlfn.DISPIMG("ID_3E2DF490DE9B4CCC898992EFD2D33424",1)</f>
        <v>=DISPIMG("ID_3E2DF490DE9B4CCC898992EFD2D33424",1)</v>
      </c>
      <c r="D14" s="5" t="s">
        <v>12</v>
      </c>
      <c r="E14" s="2" t="str">
        <f>_xlfn.DISPIMG("ID_AE6EEFBF558F48A5B99F4AE74CE2C4F2",1)</f>
        <v>=DISPIMG("ID_AE6EEFBF558F48A5B99F4AE74CE2C4F2",1)</v>
      </c>
      <c r="F14" s="3" t="str">
        <f>_xlfn.DISPIMG("ID_6AD17ACBF67E476287F0FC849EA1F141",1)</f>
        <v>=DISPIMG("ID_6AD17ACBF67E476287F0FC849EA1F141",1)</v>
      </c>
      <c r="G14" t="s">
        <v>17</v>
      </c>
    </row>
    <row r="15" ht="40.5" spans="1:6">
      <c r="A15" s="1">
        <v>14</v>
      </c>
      <c r="B15" s="1" t="s">
        <v>25</v>
      </c>
      <c r="C15" s="2" t="str">
        <f>_xlfn.DISPIMG("ID_E79E1417FC6B4E7DA54969CFC0776FB0",1)</f>
        <v>=DISPIMG("ID_E79E1417FC6B4E7DA54969CFC0776FB0",1)</v>
      </c>
      <c r="D15" s="5" t="s">
        <v>12</v>
      </c>
      <c r="E15" s="2" t="str">
        <f>_xlfn.DISPIMG("ID_E102E22EB1004C1586297BA9042A446D",1)</f>
        <v>=DISPIMG("ID_E102E22EB1004C1586297BA9042A446D",1)</v>
      </c>
      <c r="F15" s="3" t="str">
        <f>_xlfn.DISPIMG("ID_FE16E8A5ADBB47E8952A5AEC720A6E73",1)</f>
        <v>=DISPIMG("ID_FE16E8A5ADBB47E8952A5AEC720A6E73",1)</v>
      </c>
    </row>
    <row r="16" ht="40.5" spans="1:6">
      <c r="A16" s="1">
        <v>15</v>
      </c>
      <c r="B16" s="1" t="s">
        <v>26</v>
      </c>
      <c r="C16" s="2" t="str">
        <f>_xlfn.DISPIMG("ID_DBC641B0E4AD45EDA7D0CDE201EBE86A",1)</f>
        <v>=DISPIMG("ID_DBC641B0E4AD45EDA7D0CDE201EBE86A",1)</v>
      </c>
      <c r="D16" s="5" t="s">
        <v>12</v>
      </c>
      <c r="E16" s="2" t="str">
        <f>_xlfn.DISPIMG("ID_C3F74E7F40904AD6BD2D6EBE0C3D8735",1)</f>
        <v>=DISPIMG("ID_C3F74E7F40904AD6BD2D6EBE0C3D8735",1)</v>
      </c>
      <c r="F16" s="3" t="str">
        <f>_xlfn.DISPIMG("ID_42F3321BC0B74E7E844AEF224FAC8041",1)</f>
        <v>=DISPIMG("ID_42F3321BC0B74E7E844AEF224FAC8041",1)</v>
      </c>
    </row>
    <row r="17" ht="40.5" spans="1:6">
      <c r="A17" s="1">
        <v>16</v>
      </c>
      <c r="B17" s="1" t="s">
        <v>27</v>
      </c>
      <c r="C17" s="2" t="str">
        <f>_xlfn.DISPIMG("ID_1A810AEE115644A7A4E94D0E6F32DEFC",1)</f>
        <v>=DISPIMG("ID_1A810AEE115644A7A4E94D0E6F32DEFC",1)</v>
      </c>
      <c r="D17" s="5" t="s">
        <v>12</v>
      </c>
      <c r="E17" s="2" t="str">
        <f>_xlfn.DISPIMG("ID_0E03C3A2AF1A457C9D0C9AE0AE1D7BE6",1)</f>
        <v>=DISPIMG("ID_0E03C3A2AF1A457C9D0C9AE0AE1D7BE6",1)</v>
      </c>
      <c r="F17" s="3" t="str">
        <f>_xlfn.DISPIMG("ID_5F0394D50BAD4F5B90622579906BF023",1)</f>
        <v>=DISPIMG("ID_5F0394D50BAD4F5B90622579906BF023",1)</v>
      </c>
    </row>
    <row r="18" ht="40.5" spans="1:6">
      <c r="A18" s="1">
        <v>17</v>
      </c>
      <c r="B18" s="1" t="s">
        <v>28</v>
      </c>
      <c r="C18" s="2" t="str">
        <f>_xlfn.DISPIMG("ID_C1D49D515F514322B005AC08FD218EA8",1)</f>
        <v>=DISPIMG("ID_C1D49D515F514322B005AC08FD218EA8",1)</v>
      </c>
      <c r="D18" s="5" t="s">
        <v>12</v>
      </c>
      <c r="E18" s="2" t="str">
        <f>_xlfn.DISPIMG("ID_1DE3EDA096B9498A9D6571883EF49CD5",1)</f>
        <v>=DISPIMG("ID_1DE3EDA096B9498A9D6571883EF49CD5",1)</v>
      </c>
      <c r="F18" s="3" t="str">
        <f>_xlfn.DISPIMG("ID_C5D8827E8CED4899956DB1E9D1444D48",1)</f>
        <v>=DISPIMG("ID_C5D8827E8CED4899956DB1E9D1444D48",1)</v>
      </c>
    </row>
    <row r="19" ht="40.5" spans="1:6">
      <c r="A19" s="1">
        <v>18</v>
      </c>
      <c r="B19" s="1" t="s">
        <v>29</v>
      </c>
      <c r="C19" s="2" t="str">
        <f>_xlfn.DISPIMG("ID_9DD507C3B6394730B4B8ECD41F5746A7",1)</f>
        <v>=DISPIMG("ID_9DD507C3B6394730B4B8ECD41F5746A7",1)</v>
      </c>
      <c r="D19" s="5" t="s">
        <v>12</v>
      </c>
      <c r="E19" s="2" t="str">
        <f>_xlfn.DISPIMG("ID_D7CE68FB807949699099DDEB3C135F24",1)</f>
        <v>=DISPIMG("ID_D7CE68FB807949699099DDEB3C135F24",1)</v>
      </c>
      <c r="F19" s="3" t="str">
        <f>_xlfn.DISPIMG("ID_EBCF8C42A6BC496683D3E2A79AE057F1",1)</f>
        <v>=DISPIMG("ID_EBCF8C42A6BC496683D3E2A79AE057F1",1)</v>
      </c>
    </row>
    <row r="20" ht="40.5" spans="1:7">
      <c r="A20" s="1">
        <v>19</v>
      </c>
      <c r="B20" s="1" t="s">
        <v>30</v>
      </c>
      <c r="C20" s="2" t="str">
        <f>_xlfn.DISPIMG("ID_1300CC9A633A471B8CDC46DD9DAA6EEF",1)</f>
        <v>=DISPIMG("ID_1300CC9A633A471B8CDC46DD9DAA6EEF",1)</v>
      </c>
      <c r="D20" s="5" t="s">
        <v>12</v>
      </c>
      <c r="E20" s="2" t="str">
        <f>_xlfn.DISPIMG("ID_B78AC9E4187D4203BA8EC0217F337429",1)</f>
        <v>=DISPIMG("ID_B78AC9E4187D4203BA8EC0217F337429",1)</v>
      </c>
      <c r="F20" s="3" t="str">
        <f>_xlfn.DISPIMG("ID_D32A75A14F3A46C098A47BD9A64EE2A4",1)</f>
        <v>=DISPIMG("ID_D32A75A14F3A46C098A47BD9A64EE2A4",1)</v>
      </c>
      <c r="G20" t="s">
        <v>14</v>
      </c>
    </row>
    <row r="21" ht="40.5" spans="1:6">
      <c r="A21" s="1">
        <v>20</v>
      </c>
      <c r="B21" s="1" t="s">
        <v>31</v>
      </c>
      <c r="C21" s="2" t="str">
        <f>_xlfn.DISPIMG("ID_A9BE2275784647C2B24FCC8538B53BF7",1)</f>
        <v>=DISPIMG("ID_A9BE2275784647C2B24FCC8538B53BF7",1)</v>
      </c>
      <c r="D21" s="5" t="s">
        <v>12</v>
      </c>
      <c r="E21" s="2" t="str">
        <f>_xlfn.DISPIMG("ID_6E83D49D470844B984FAEEC73A9AA110",1)</f>
        <v>=DISPIMG("ID_6E83D49D470844B984FAEEC73A9AA110",1)</v>
      </c>
      <c r="F21" s="3" t="str">
        <f>_xlfn.DISPIMG("ID_179452435F344329A898877A647E926C",1)</f>
        <v>=DISPIMG("ID_179452435F344329A898877A647E926C",1)</v>
      </c>
    </row>
    <row r="22" ht="40.5" spans="1:6">
      <c r="A22" s="1">
        <v>21</v>
      </c>
      <c r="B22" s="1" t="s">
        <v>32</v>
      </c>
      <c r="C22" s="2" t="str">
        <f>_xlfn.DISPIMG("ID_0645A298E3F74BEC8C283A03774208EF",1)</f>
        <v>=DISPIMG("ID_0645A298E3F74BEC8C283A03774208EF",1)</v>
      </c>
      <c r="D22" s="5" t="s">
        <v>12</v>
      </c>
      <c r="E22" s="2" t="str">
        <f>_xlfn.DISPIMG("ID_15B2CABB32B14270970FE3C32705C7EA",1)</f>
        <v>=DISPIMG("ID_15B2CABB32B14270970FE3C32705C7EA",1)</v>
      </c>
      <c r="F22" s="3" t="str">
        <f>_xlfn.DISPIMG("ID_CE601A1292DB4CDF9A554C985ADB0465",1)</f>
        <v>=DISPIMG("ID_CE601A1292DB4CDF9A554C985ADB0465",1)</v>
      </c>
    </row>
    <row r="23" ht="40.5" spans="1:6">
      <c r="A23" s="1">
        <v>22</v>
      </c>
      <c r="B23" s="1" t="s">
        <v>33</v>
      </c>
      <c r="C23" s="2" t="str">
        <f>_xlfn.DISPIMG("ID_9D073C7B111F446AAB9EBBA5278459EF",1)</f>
        <v>=DISPIMG("ID_9D073C7B111F446AAB9EBBA5278459EF",1)</v>
      </c>
      <c r="D23" s="5" t="s">
        <v>12</v>
      </c>
      <c r="E23" s="2" t="str">
        <f>_xlfn.DISPIMG("ID_9C287A27E7EF46E4BFE912C4A5D18A3A",1)</f>
        <v>=DISPIMG("ID_9C287A27E7EF46E4BFE912C4A5D18A3A",1)</v>
      </c>
      <c r="F23" s="3" t="str">
        <f>_xlfn.DISPIMG("ID_28C2AF2A075B4C1C96C2104ECA266CD2",1)</f>
        <v>=DISPIMG("ID_28C2AF2A075B4C1C96C2104ECA266CD2",1)</v>
      </c>
    </row>
    <row r="24" ht="40.5" spans="1:6">
      <c r="A24" s="1">
        <v>23</v>
      </c>
      <c r="B24" s="1" t="s">
        <v>34</v>
      </c>
      <c r="C24" s="2" t="str">
        <f>_xlfn.DISPIMG("ID_368EB59362704CFFBC82784AF74C92D6",1)</f>
        <v>=DISPIMG("ID_368EB59362704CFFBC82784AF74C92D6",1)</v>
      </c>
      <c r="D24" s="5" t="s">
        <v>12</v>
      </c>
      <c r="E24" s="2" t="str">
        <f>_xlfn.DISPIMG("ID_314BE04AFAD5488B9E42A2E2D2254554",1)</f>
        <v>=DISPIMG("ID_314BE04AFAD5488B9E42A2E2D2254554",1)</v>
      </c>
      <c r="F24" s="3" t="str">
        <f>_xlfn.DISPIMG("ID_D9AA17566D0F451899537D9138471738",1)</f>
        <v>=DISPIMG("ID_D9AA17566D0F451899537D9138471738",1)</v>
      </c>
    </row>
    <row r="25" ht="40.5" spans="1:6">
      <c r="A25" s="1">
        <v>24</v>
      </c>
      <c r="B25" s="1" t="s">
        <v>35</v>
      </c>
      <c r="C25" s="2" t="str">
        <f>_xlfn.DISPIMG("ID_E149318382964C2BBF17C48090D6EE95",1)</f>
        <v>=DISPIMG("ID_E149318382964C2BBF17C48090D6EE95",1)</v>
      </c>
      <c r="D25" s="5" t="s">
        <v>12</v>
      </c>
      <c r="E25" s="2" t="str">
        <f>_xlfn.DISPIMG("ID_0F5F39013E3D49D78210C46EB09047F8",1)</f>
        <v>=DISPIMG("ID_0F5F39013E3D49D78210C46EB09047F8",1)</v>
      </c>
      <c r="F25" s="3" t="str">
        <f>_xlfn.DISPIMG("ID_497AEC892D65410FB3F361FEE7B5B5D9",1)</f>
        <v>=DISPIMG("ID_497AEC892D65410FB3F361FEE7B5B5D9",1)</v>
      </c>
    </row>
    <row r="26" ht="40.5" spans="1:7">
      <c r="A26" s="1">
        <v>25</v>
      </c>
      <c r="B26" s="1" t="s">
        <v>36</v>
      </c>
      <c r="C26" s="2" t="s">
        <v>20</v>
      </c>
      <c r="D26" s="5" t="s">
        <v>12</v>
      </c>
      <c r="E26" s="2" t="str">
        <f>_xlfn.DISPIMG("ID_C44B06477A894CC4A1CC070238DD978A",1)</f>
        <v>=DISPIMG("ID_C44B06477A894CC4A1CC070238DD978A",1)</v>
      </c>
      <c r="F26" s="3" t="str">
        <f>_xlfn.DISPIMG("ID_9A3D5BB8E1F44BE191D8E30C2C48C89D",1)</f>
        <v>=DISPIMG("ID_9A3D5BB8E1F44BE191D8E30C2C48C89D",1)</v>
      </c>
      <c r="G26" t="s">
        <v>14</v>
      </c>
    </row>
    <row r="27" ht="40.5" spans="1:6">
      <c r="A27" s="1">
        <v>26</v>
      </c>
      <c r="B27" s="1" t="s">
        <v>37</v>
      </c>
      <c r="C27" s="2" t="str">
        <f>_xlfn.DISPIMG("ID_D7F98EA9FCFB49FCB41F831294427068",1)</f>
        <v>=DISPIMG("ID_D7F98EA9FCFB49FCB41F831294427068",1)</v>
      </c>
      <c r="D27" s="5" t="s">
        <v>12</v>
      </c>
      <c r="E27" s="2" t="str">
        <f>_xlfn.DISPIMG("ID_0655AE8D53564F3D9DFD89463DD35DEA",1)</f>
        <v>=DISPIMG("ID_0655AE8D53564F3D9DFD89463DD35DEA",1)</v>
      </c>
      <c r="F27" s="3" t="str">
        <f>_xlfn.DISPIMG("ID_87C19178D5F543A59AC24C7C3851B2DE",1)</f>
        <v>=DISPIMG("ID_87C19178D5F543A59AC24C7C3851B2DE",1)</v>
      </c>
    </row>
    <row r="28" ht="40.5" spans="1:6">
      <c r="A28" s="1">
        <v>27</v>
      </c>
      <c r="B28" s="1" t="s">
        <v>38</v>
      </c>
      <c r="C28" s="2" t="str">
        <f>_xlfn.DISPIMG("ID_E0456EBA4FA54DF99D2074B688F758FA",1)</f>
        <v>=DISPIMG("ID_E0456EBA4FA54DF99D2074B688F758FA",1)</v>
      </c>
      <c r="D28" s="5" t="s">
        <v>12</v>
      </c>
      <c r="E28" s="2" t="str">
        <f>_xlfn.DISPIMG("ID_178B1B39EEAA49DA84D39F9849934D59",1)</f>
        <v>=DISPIMG("ID_178B1B39EEAA49DA84D39F9849934D59",1)</v>
      </c>
      <c r="F28" s="3" t="str">
        <f>_xlfn.DISPIMG("ID_BC2B1333AA0D4013BB5564E64B31616B",1)</f>
        <v>=DISPIMG("ID_BC2B1333AA0D4013BB5564E64B31616B",1)</v>
      </c>
    </row>
    <row r="29" ht="40.5" spans="1:6">
      <c r="A29" s="1">
        <v>28</v>
      </c>
      <c r="B29" s="1" t="s">
        <v>39</v>
      </c>
      <c r="C29" s="2" t="str">
        <f>_xlfn.DISPIMG("ID_D40C96D5F62B40029B7FB74AC4D23C63",1)</f>
        <v>=DISPIMG("ID_D40C96D5F62B40029B7FB74AC4D23C63",1)</v>
      </c>
      <c r="D29" s="5" t="s">
        <v>12</v>
      </c>
      <c r="E29" s="2" t="str">
        <f>_xlfn.DISPIMG("ID_D92AB6D26025417B83D2B75284C3DE0A",1)</f>
        <v>=DISPIMG("ID_D92AB6D26025417B83D2B75284C3DE0A",1)</v>
      </c>
      <c r="F29" s="3" t="str">
        <f>_xlfn.DISPIMG("ID_FBFB4C8914AC4E3598180C4980238778",1)</f>
        <v>=DISPIMG("ID_FBFB4C8914AC4E3598180C4980238778",1)</v>
      </c>
    </row>
    <row r="30" ht="40.5" spans="1:6">
      <c r="A30" s="1">
        <v>29</v>
      </c>
      <c r="B30" s="1" t="s">
        <v>40</v>
      </c>
      <c r="C30" s="2" t="str">
        <f>_xlfn.DISPIMG("ID_03363FAAC30E498A8C4C180B12355486",1)</f>
        <v>=DISPIMG("ID_03363FAAC30E498A8C4C180B12355486",1)</v>
      </c>
      <c r="D30" s="5" t="s">
        <v>12</v>
      </c>
      <c r="E30" s="2" t="str">
        <f>_xlfn.DISPIMG("ID_F4148D6AE25D4D11A972BD50D5D82498",1)</f>
        <v>=DISPIMG("ID_F4148D6AE25D4D11A972BD50D5D82498",1)</v>
      </c>
      <c r="F30" s="3" t="str">
        <f>_xlfn.DISPIMG("ID_9381DA0A639B45279647F088C5DB8B11",1)</f>
        <v>=DISPIMG("ID_9381DA0A639B45279647F088C5DB8B11",1)</v>
      </c>
    </row>
    <row r="31" ht="40.5" spans="1:6">
      <c r="A31" s="1">
        <v>30</v>
      </c>
      <c r="B31" s="1" t="s">
        <v>41</v>
      </c>
      <c r="C31" s="2" t="str">
        <f>_xlfn.DISPIMG("ID_65526DB51A0B4B8B98CDB70F535AD38F",1)</f>
        <v>=DISPIMG("ID_65526DB51A0B4B8B98CDB70F535AD38F",1)</v>
      </c>
      <c r="D31" s="5" t="s">
        <v>12</v>
      </c>
      <c r="E31" s="2" t="str">
        <f>_xlfn.DISPIMG("ID_9B6E6F82F04D4BCE9CDC2A6539EDE67F",1)</f>
        <v>=DISPIMG("ID_9B6E6F82F04D4BCE9CDC2A6539EDE67F",1)</v>
      </c>
      <c r="F31" s="3" t="str">
        <f>_xlfn.DISPIMG("ID_4D8F003E2FA34B7E8F09812695BD4CC1",1)</f>
        <v>=DISPIMG("ID_4D8F003E2FA34B7E8F09812695BD4CC1",1)</v>
      </c>
    </row>
    <row r="32" ht="40.5" spans="1:6">
      <c r="A32" s="1">
        <v>31</v>
      </c>
      <c r="B32" s="1" t="s">
        <v>42</v>
      </c>
      <c r="C32" s="2" t="str">
        <f>_xlfn.DISPIMG("ID_73566BB989BA4C81B31D4225499AA4EA",1)</f>
        <v>=DISPIMG("ID_73566BB989BA4C81B31D4225499AA4EA",1)</v>
      </c>
      <c r="D32" s="5" t="s">
        <v>12</v>
      </c>
      <c r="E32" s="2" t="str">
        <f>_xlfn.DISPIMG("ID_642DF51448234DAEAF6B4945FD6A98A0",1)</f>
        <v>=DISPIMG("ID_642DF51448234DAEAF6B4945FD6A98A0",1)</v>
      </c>
      <c r="F32" s="3" t="str">
        <f>_xlfn.DISPIMG("ID_27A2552FE98F4E429CF1B2952CBDEBFF",1)</f>
        <v>=DISPIMG("ID_27A2552FE98F4E429CF1B2952CBDEBFF",1)</v>
      </c>
    </row>
    <row r="33" ht="40.5" spans="1:6">
      <c r="A33" s="1">
        <v>32</v>
      </c>
      <c r="B33" s="1" t="s">
        <v>43</v>
      </c>
      <c r="C33" s="2" t="str">
        <f>_xlfn.DISPIMG("ID_8B427F94C1864CD0824D4648A169072E",1)</f>
        <v>=DISPIMG("ID_8B427F94C1864CD0824D4648A169072E",1)</v>
      </c>
      <c r="D33" s="5" t="s">
        <v>12</v>
      </c>
      <c r="E33" s="2" t="str">
        <f>_xlfn.DISPIMG("ID_8F93F100289E407FB1164956B9D7E416",1)</f>
        <v>=DISPIMG("ID_8F93F100289E407FB1164956B9D7E416",1)</v>
      </c>
      <c r="F33" s="3" t="str">
        <f>_xlfn.DISPIMG("ID_27CB5CCD8A7B4CDB95FD12C5ED99E7CC",1)</f>
        <v>=DISPIMG("ID_27CB5CCD8A7B4CDB95FD12C5ED99E7CC",1)</v>
      </c>
    </row>
    <row r="34" ht="40.5" spans="1:6">
      <c r="A34" s="1">
        <v>33</v>
      </c>
      <c r="B34" s="1" t="s">
        <v>44</v>
      </c>
      <c r="C34" s="2" t="str">
        <f>_xlfn.DISPIMG("ID_FC1F97F9247044558FA703CF417AD08B",1)</f>
        <v>=DISPIMG("ID_FC1F97F9247044558FA703CF417AD08B",1)</v>
      </c>
      <c r="D34" s="5" t="s">
        <v>12</v>
      </c>
      <c r="E34" s="2" t="str">
        <f>_xlfn.DISPIMG("ID_22E0E4269EEE4B7F97387151EAFF9914",1)</f>
        <v>=DISPIMG("ID_22E0E4269EEE4B7F97387151EAFF9914",1)</v>
      </c>
      <c r="F34" s="3" t="str">
        <f>_xlfn.DISPIMG("ID_C607B62383374AC09014D7E4F88C444B",1)</f>
        <v>=DISPIMG("ID_C607B62383374AC09014D7E4F88C444B",1)</v>
      </c>
    </row>
    <row r="35" ht="40.5" spans="1:6">
      <c r="A35" s="1">
        <v>34</v>
      </c>
      <c r="B35" s="1" t="s">
        <v>45</v>
      </c>
      <c r="C35" s="2" t="str">
        <f>_xlfn.DISPIMG("ID_B3AEDEE09B8E4190B556F116758E49D7",1)</f>
        <v>=DISPIMG("ID_B3AEDEE09B8E4190B556F116758E49D7",1)</v>
      </c>
      <c r="D35" s="5" t="s">
        <v>12</v>
      </c>
      <c r="E35" s="2" t="s">
        <v>46</v>
      </c>
      <c r="F35" s="3" t="str">
        <f>_xlfn.DISPIMG("ID_12CA73B964F44CF0A84BD9A854CC6768",1)</f>
        <v>=DISPIMG("ID_12CA73B964F44CF0A84BD9A854CC6768",1)</v>
      </c>
    </row>
    <row r="36" ht="40.5" spans="1:6">
      <c r="A36" s="1">
        <v>35</v>
      </c>
      <c r="B36" s="1" t="s">
        <v>47</v>
      </c>
      <c r="C36" s="2" t="str">
        <f>_xlfn.DISPIMG("ID_2454232E51DC4F4D8CCC3DCFAD362A42",1)</f>
        <v>=DISPIMG("ID_2454232E51DC4F4D8CCC3DCFAD362A42",1)</v>
      </c>
      <c r="D36" s="5" t="s">
        <v>12</v>
      </c>
      <c r="E36" s="2" t="str">
        <f>_xlfn.DISPIMG("ID_B81DE5ABFE93498E8A41E8559FD23A46",1)</f>
        <v>=DISPIMG("ID_B81DE5ABFE93498E8A41E8559FD23A46",1)</v>
      </c>
      <c r="F36" s="3" t="str">
        <f>_xlfn.DISPIMG("ID_CA9689EDFA974AB2B12F833DACD747EC",1)</f>
        <v>=DISPIMG("ID_CA9689EDFA974AB2B12F833DACD747EC",1)</v>
      </c>
    </row>
    <row r="37" ht="35.25" spans="1:6">
      <c r="A37" s="1">
        <v>36</v>
      </c>
      <c r="B37" s="1" t="s">
        <v>48</v>
      </c>
      <c r="C37" s="2" t="str">
        <f>_xlfn.DISPIMG("ID_82A96EDE6D2541BF84F0CAEB8BE7DA86",1)</f>
        <v>=DISPIMG("ID_82A96EDE6D2541BF84F0CAEB8BE7DA86",1)</v>
      </c>
      <c r="D37" s="5" t="s">
        <v>7</v>
      </c>
      <c r="E37" s="2" t="str">
        <f>_xlfn.DISPIMG("ID_A2E44A70105045FB803349FBF9C189AD",1)</f>
        <v>=DISPIMG("ID_A2E44A70105045FB803349FBF9C189AD",1)</v>
      </c>
      <c r="F37" s="3" t="str">
        <f>_xlfn.DISPIMG("ID_50317B69708A487AA6074664B6AB2C58",1)</f>
        <v>=DISPIMG("ID_50317B69708A487AA6074664B6AB2C58",1)</v>
      </c>
    </row>
    <row r="38" ht="35.8" spans="1:6">
      <c r="A38" s="1">
        <v>37</v>
      </c>
      <c r="B38" s="1" t="s">
        <v>49</v>
      </c>
      <c r="C38" s="2" t="str">
        <f>_xlfn.DISPIMG("ID_D9173EEA15E14CBF9AEF73D45315699F",1)</f>
        <v>=DISPIMG("ID_D9173EEA15E14CBF9AEF73D45315699F",1)</v>
      </c>
      <c r="D38" s="5" t="s">
        <v>7</v>
      </c>
      <c r="E38" s="2" t="str">
        <f>_xlfn.DISPIMG("ID_D6133BD94410417B83AF6AE33F5AEAE4",1)</f>
        <v>=DISPIMG("ID_D6133BD94410417B83AF6AE33F5AEAE4",1)</v>
      </c>
      <c r="F38" s="3" t="str">
        <f>_xlfn.DISPIMG("ID_74ABB6C676DE4468B7138296495A7F9A",1)</f>
        <v>=DISPIMG("ID_74ABB6C676DE4468B7138296495A7F9A",1)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2024-08-05T00:41:00Z</dcterms:created>
  <dcterms:modified xsi:type="dcterms:W3CDTF">2024-08-05T02:50:23Z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7F23520F598240C29DD7B37AC2F360D0</vt:lpwstr>
  </property>
  <property fmtid="{D5CDD505-2E9C-101B-9397-08002B2CF9AE}" pid="3" name="KSOProductBuildVer">
    <vt:lpwstr>2052-11.8.2.11718</vt:lpwstr>
  </property>
</Properties>
</file>